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 filterPrivacy="1"/>
  <xr:revisionPtr revIDLastSave="0" documentId="13_ncr:1_{1DB68A02-9E69-4D25-AE75-73C98422AE13}" xr6:coauthVersionLast="36" xr6:coauthVersionMax="36" xr10:uidLastSave="{00000000-0000-0000-0000-000000000000}"/>
  <bookViews>
    <workbookView xWindow="0" yWindow="0" windowWidth="19200" windowHeight="8052" xr2:uid="{00000000-000D-0000-FFFF-FFFF00000000}"/>
  </bookViews>
  <sheets>
    <sheet name="microprogram" sheetId="1" r:id="rId1"/>
    <sheet name="单列下拉值" sheetId="9" r:id="rId2"/>
    <sheet name="ALU寄存器选择" sheetId="8" r:id="rId3"/>
    <sheet name="运算选择" sheetId="7" r:id="rId4"/>
    <sheet name="CP选择" sheetId="2" r:id="rId5"/>
    <sheet name="后继微地址形成" sheetId="4" r:id="rId6"/>
    <sheet name="A寄存器选择" sheetId="5" r:id="rId7"/>
    <sheet name="B寄存器选择" sheetId="6" r:id="rId8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X3" i="1" l="1"/>
  <c r="D6" i="1" l="1"/>
  <c r="V3" i="1"/>
  <c r="D20" i="1"/>
  <c r="D22" i="1"/>
  <c r="D24" i="1"/>
  <c r="D26" i="1"/>
  <c r="D28" i="1"/>
  <c r="D30" i="1"/>
  <c r="D32" i="1"/>
  <c r="D34" i="1"/>
  <c r="D36" i="1"/>
  <c r="D38" i="1"/>
  <c r="D40" i="1"/>
  <c r="D42" i="1"/>
  <c r="D44" i="1"/>
  <c r="D46" i="1"/>
  <c r="D48" i="1"/>
  <c r="D50" i="1"/>
  <c r="D52" i="1"/>
  <c r="D54" i="1"/>
  <c r="D4" i="1"/>
  <c r="D5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1" i="1"/>
  <c r="D23" i="1"/>
  <c r="D25" i="1"/>
  <c r="D27" i="1"/>
  <c r="D29" i="1"/>
  <c r="D31" i="1"/>
  <c r="D33" i="1"/>
  <c r="D35" i="1"/>
  <c r="D37" i="1"/>
  <c r="D39" i="1"/>
  <c r="D41" i="1"/>
  <c r="D43" i="1"/>
  <c r="D45" i="1"/>
  <c r="D47" i="1"/>
  <c r="D49" i="1"/>
  <c r="D51" i="1"/>
  <c r="D53" i="1"/>
  <c r="D55" i="1"/>
  <c r="Z3" i="1"/>
  <c r="Y3" i="1"/>
  <c r="W3" i="1"/>
  <c r="U3" i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3" i="1"/>
  <c r="D3" i="1" l="1"/>
</calcChain>
</file>

<file path=xl/sharedStrings.xml><?xml version="1.0" encoding="utf-8"?>
<sst xmlns="http://schemas.openxmlformats.org/spreadsheetml/2006/main" count="242" uniqueCount="131">
  <si>
    <t>取指令</t>
    <phoneticPr fontId="1" type="noConversion"/>
  </si>
  <si>
    <t>μIR2</t>
    <phoneticPr fontId="1" type="noConversion"/>
  </si>
  <si>
    <t>μIR1</t>
    <phoneticPr fontId="1" type="noConversion"/>
  </si>
  <si>
    <t>μIR0</t>
    <phoneticPr fontId="1" type="noConversion"/>
  </si>
  <si>
    <t>引脚</t>
    <phoneticPr fontId="1" type="noConversion"/>
  </si>
  <si>
    <t>描述</t>
    <phoneticPr fontId="1" type="noConversion"/>
  </si>
  <si>
    <t>Y0</t>
    <phoneticPr fontId="1" type="noConversion"/>
  </si>
  <si>
    <t>Y1</t>
  </si>
  <si>
    <t>Y2</t>
  </si>
  <si>
    <t>Y3</t>
  </si>
  <si>
    <t>Y4</t>
  </si>
  <si>
    <t>Y5</t>
  </si>
  <si>
    <t>Y6</t>
  </si>
  <si>
    <t>Y7</t>
  </si>
  <si>
    <t>备用</t>
    <phoneticPr fontId="1" type="noConversion"/>
  </si>
  <si>
    <t>μIR4</t>
    <phoneticPr fontId="1" type="noConversion"/>
  </si>
  <si>
    <t>μIR5</t>
    <phoneticPr fontId="1" type="noConversion"/>
  </si>
  <si>
    <t>μIR6</t>
    <phoneticPr fontId="1" type="noConversion"/>
  </si>
  <si>
    <t>CPPC</t>
    <phoneticPr fontId="1" type="noConversion"/>
  </si>
  <si>
    <t>CPIR</t>
    <phoneticPr fontId="1" type="noConversion"/>
  </si>
  <si>
    <t>CPMAR</t>
    <phoneticPr fontId="1" type="noConversion"/>
  </si>
  <si>
    <t>CPMDR</t>
    <phoneticPr fontId="1" type="noConversion"/>
  </si>
  <si>
    <t>后继微地址形成</t>
    <phoneticPr fontId="1" type="noConversion"/>
  </si>
  <si>
    <t>μIR8</t>
    <phoneticPr fontId="1" type="noConversion"/>
  </si>
  <si>
    <t>μIR9</t>
    <phoneticPr fontId="1" type="noConversion"/>
  </si>
  <si>
    <t>\RD</t>
    <phoneticPr fontId="1" type="noConversion"/>
  </si>
  <si>
    <t>\WR</t>
    <phoneticPr fontId="1" type="noConversion"/>
  </si>
  <si>
    <t>A寄存器选择</t>
    <phoneticPr fontId="1" type="noConversion"/>
  </si>
  <si>
    <t>B寄存器选择</t>
    <phoneticPr fontId="1" type="noConversion"/>
  </si>
  <si>
    <t>μIR15</t>
    <phoneticPr fontId="1" type="noConversion"/>
  </si>
  <si>
    <t>μIR14</t>
    <phoneticPr fontId="1" type="noConversion"/>
  </si>
  <si>
    <t>μIR13</t>
    <phoneticPr fontId="1" type="noConversion"/>
  </si>
  <si>
    <t>μIR12</t>
    <phoneticPr fontId="1" type="noConversion"/>
  </si>
  <si>
    <t>返回主表</t>
    <phoneticPr fontId="1" type="noConversion"/>
  </si>
  <si>
    <t>PC+1</t>
    <phoneticPr fontId="1" type="noConversion"/>
  </si>
  <si>
    <t>CP选择</t>
    <phoneticPr fontId="1" type="noConversion"/>
  </si>
  <si>
    <t>运算选择</t>
    <phoneticPr fontId="1" type="noConversion"/>
  </si>
  <si>
    <t>加法</t>
    <phoneticPr fontId="1" type="noConversion"/>
  </si>
  <si>
    <t>左移一位</t>
    <phoneticPr fontId="1" type="noConversion"/>
  </si>
  <si>
    <t>右移一位</t>
    <phoneticPr fontId="1" type="noConversion"/>
  </si>
  <si>
    <t>μPC加一</t>
    <phoneticPr fontId="1" type="noConversion"/>
  </si>
  <si>
    <t>什么都不做</t>
    <phoneticPr fontId="1" type="noConversion"/>
  </si>
  <si>
    <t>(≧▽≦*)</t>
    <phoneticPr fontId="1" type="noConversion"/>
  </si>
  <si>
    <t>发生什么事了？</t>
    <phoneticPr fontId="1" type="noConversion"/>
  </si>
  <si>
    <t>変身</t>
    <phoneticPr fontId="1" type="noConversion"/>
  </si>
  <si>
    <t>释放自我</t>
    <phoneticPr fontId="1" type="noConversion"/>
  </si>
  <si>
    <t>哼啊啊啊啊啊——</t>
    <phoneticPr fontId="1" type="noConversion"/>
  </si>
  <si>
    <t>走→我→的↗路，假↓面↑骑↑士↓</t>
    <phoneticPr fontId="1" type="noConversion"/>
  </si>
  <si>
    <t>贞→贞→贞→贞↗德↘↗</t>
    <phoneticPr fontId="1" type="noConversion"/>
  </si>
  <si>
    <t>程序状态字条件跳转</t>
    <phoneticPr fontId="1" type="noConversion"/>
  </si>
  <si>
    <t>地址</t>
    <phoneticPr fontId="1" type="noConversion"/>
  </si>
  <si>
    <t>微指令文字描述</t>
    <phoneticPr fontId="1" type="noConversion"/>
  </si>
  <si>
    <t>控存内容</t>
    <phoneticPr fontId="1" type="noConversion"/>
  </si>
  <si>
    <t>是公式！不要改！</t>
    <phoneticPr fontId="1" type="noConversion"/>
  </si>
  <si>
    <t>指令块</t>
    <phoneticPr fontId="1" type="noConversion"/>
  </si>
  <si>
    <t>μIR17</t>
    <phoneticPr fontId="1" type="noConversion"/>
  </si>
  <si>
    <t>μIR18</t>
    <phoneticPr fontId="1" type="noConversion"/>
  </si>
  <si>
    <t>什么都不存</t>
    <phoneticPr fontId="1" type="noConversion"/>
  </si>
  <si>
    <t>存入A寄存器</t>
    <phoneticPr fontId="1" type="noConversion"/>
  </si>
  <si>
    <t>存入B寄存器</t>
    <phoneticPr fontId="1" type="noConversion"/>
  </si>
  <si>
    <r>
      <t>MDR_</t>
    </r>
    <r>
      <rPr>
        <sz val="11"/>
        <color theme="1"/>
        <rFont val="等线"/>
        <family val="3"/>
        <charset val="134"/>
        <scheme val="minor"/>
      </rPr>
      <t>MEM</t>
    </r>
    <r>
      <rPr>
        <sz val="11"/>
        <color theme="1"/>
        <rFont val="等线"/>
        <family val="2"/>
        <scheme val="minor"/>
      </rPr>
      <t>/</t>
    </r>
    <r>
      <rPr>
        <b/>
        <sz val="11"/>
        <color theme="1"/>
        <rFont val="等线"/>
        <family val="3"/>
        <charset val="134"/>
        <scheme val="minor"/>
      </rPr>
      <t>BUS</t>
    </r>
    <phoneticPr fontId="1" type="noConversion"/>
  </si>
  <si>
    <t>15 | 14</t>
    <phoneticPr fontId="1" type="noConversion"/>
  </si>
  <si>
    <t>13 | 12</t>
    <phoneticPr fontId="1" type="noConversion"/>
  </si>
  <si>
    <t>9 | 8</t>
    <phoneticPr fontId="1" type="noConversion"/>
  </si>
  <si>
    <t>6 | 5 | 4</t>
    <phoneticPr fontId="1" type="noConversion"/>
  </si>
  <si>
    <t>2 | 1 | 0</t>
    <phoneticPr fontId="1" type="noConversion"/>
  </si>
  <si>
    <t>读</t>
  </si>
  <si>
    <t>读</t>
    <phoneticPr fontId="1" type="noConversion"/>
  </si>
  <si>
    <t>不写</t>
    <phoneticPr fontId="1" type="noConversion"/>
  </si>
  <si>
    <t>写</t>
    <phoneticPr fontId="1" type="noConversion"/>
  </si>
  <si>
    <t>不读</t>
    <phoneticPr fontId="1" type="noConversion"/>
  </si>
  <si>
    <t>加一</t>
    <phoneticPr fontId="1" type="noConversion"/>
  </si>
  <si>
    <t>不加一</t>
    <phoneticPr fontId="1" type="noConversion"/>
  </si>
  <si>
    <t>存入Z和PSW</t>
    <phoneticPr fontId="1" type="noConversion"/>
  </si>
  <si>
    <t>A置0</t>
    <phoneticPr fontId="1" type="noConversion"/>
  </si>
  <si>
    <t>无效</t>
    <phoneticPr fontId="1" type="noConversion"/>
  </si>
  <si>
    <t>B置0</t>
    <phoneticPr fontId="1" type="noConversion"/>
  </si>
  <si>
    <t>备注</t>
    <phoneticPr fontId="1" type="noConversion"/>
  </si>
  <si>
    <t>无CP</t>
    <phoneticPr fontId="1" type="noConversion"/>
  </si>
  <si>
    <t>CP4Reg</t>
    <phoneticPr fontId="1" type="noConversion"/>
  </si>
  <si>
    <t>无条件跳转至00H</t>
    <phoneticPr fontId="1" type="noConversion"/>
  </si>
  <si>
    <t>高四位IR7-IR4，低四位为0</t>
    <phoneticPr fontId="1" type="noConversion"/>
  </si>
  <si>
    <t>无条件跳转至IR7-4</t>
    <phoneticPr fontId="1" type="noConversion"/>
  </si>
  <si>
    <t>23 | 22 | 21 | 30</t>
    <phoneticPr fontId="1" type="noConversion"/>
  </si>
  <si>
    <t>19 | 18 | 17 | 16</t>
    <phoneticPr fontId="1" type="noConversion"/>
  </si>
  <si>
    <t>15 | 14 | 13  | 12</t>
    <phoneticPr fontId="1" type="noConversion"/>
  </si>
  <si>
    <t>11 | 10 | 9 | 8</t>
    <phoneticPr fontId="1" type="noConversion"/>
  </si>
  <si>
    <t>7 | 6 | 5 | 4</t>
    <phoneticPr fontId="1" type="noConversion"/>
  </si>
  <si>
    <t>3 | 2 | 1 | 0</t>
    <phoneticPr fontId="1" type="noConversion"/>
  </si>
  <si>
    <t>是公式！不要改！O(&gt;﹏&lt;)o</t>
    <phoneticPr fontId="1" type="noConversion"/>
  </si>
  <si>
    <t>19 | 18 | 17</t>
    <phoneticPr fontId="1" type="noConversion"/>
  </si>
  <si>
    <t>μIR19</t>
    <phoneticPr fontId="1" type="noConversion"/>
  </si>
  <si>
    <t>μPC加一</t>
  </si>
  <si>
    <t>加一</t>
  </si>
  <si>
    <t>B置0</t>
  </si>
  <si>
    <t>MDR-&gt;内存</t>
    <phoneticPr fontId="1" type="noConversion"/>
  </si>
  <si>
    <t>加法</t>
  </si>
  <si>
    <t>A置0</t>
  </si>
  <si>
    <t>PC-&gt;B</t>
    <phoneticPr fontId="1" type="noConversion"/>
  </si>
  <si>
    <t>B-&gt;Z</t>
    <phoneticPr fontId="1" type="noConversion"/>
  </si>
  <si>
    <t>存入B寄存器</t>
  </si>
  <si>
    <t>A选通用寄存器</t>
    <phoneticPr fontId="1" type="noConversion"/>
  </si>
  <si>
    <t>A选MDR</t>
  </si>
  <si>
    <t>A选MDR</t>
    <phoneticPr fontId="1" type="noConversion"/>
  </si>
  <si>
    <t>B选通用寄存器</t>
  </si>
  <si>
    <t>B选通用寄存器</t>
    <phoneticPr fontId="1" type="noConversion"/>
  </si>
  <si>
    <t>B选PC</t>
  </si>
  <si>
    <t>B选PC</t>
    <phoneticPr fontId="1" type="noConversion"/>
  </si>
  <si>
    <t>存入A寄存器</t>
  </si>
  <si>
    <t>ALU寄存器选择（CP）</t>
    <phoneticPr fontId="1" type="noConversion"/>
  </si>
  <si>
    <t>存入Z和PSW</t>
  </si>
  <si>
    <t>Z-&gt;MAR</t>
    <phoneticPr fontId="1" type="noConversion"/>
  </si>
  <si>
    <t>CPMAR</t>
  </si>
  <si>
    <t>总线(Z)-&gt;MDR</t>
  </si>
  <si>
    <t>总线(Z)-&gt;MDR</t>
    <phoneticPr fontId="1" type="noConversion"/>
  </si>
  <si>
    <t>CPMDR</t>
  </si>
  <si>
    <t>MDR-&gt;A</t>
    <phoneticPr fontId="1" type="noConversion"/>
  </si>
  <si>
    <t>A-&gt;Z</t>
    <phoneticPr fontId="1" type="noConversion"/>
  </si>
  <si>
    <t>Z-&gt;IR</t>
    <phoneticPr fontId="1" type="noConversion"/>
  </si>
  <si>
    <t>CPIR</t>
  </si>
  <si>
    <t>无条件跳转至IR7-4</t>
  </si>
  <si>
    <t>END</t>
    <phoneticPr fontId="1" type="noConversion"/>
  </si>
  <si>
    <t>LD Rx, AD</t>
    <phoneticPr fontId="1" type="noConversion"/>
  </si>
  <si>
    <t>CP4Reg</t>
  </si>
  <si>
    <t>无条件跳转至00H</t>
  </si>
  <si>
    <t>STA Rx, AD</t>
    <phoneticPr fontId="1" type="noConversion"/>
  </si>
  <si>
    <t>Rx-&gt;B</t>
    <phoneticPr fontId="1" type="noConversion"/>
  </si>
  <si>
    <t>Z-&gt;MDR</t>
    <phoneticPr fontId="1" type="noConversion"/>
  </si>
  <si>
    <t>1-&gt;W, MDR-&gt;MEM</t>
    <phoneticPr fontId="1" type="noConversion"/>
  </si>
  <si>
    <t>1-&gt;R, MEM-&gt;MDR</t>
    <phoneticPr fontId="1" type="noConversion"/>
  </si>
  <si>
    <t>Z-&gt;Rx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</si>
</sst>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sz val="11"/>
      <color theme="1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2">
    <xf numFmtId="0" fontId="0" fillId="0" borderId="0" xfId="0"/>
    <xf numFmtId="0" fontId="0" fillId="0" borderId="3" xfId="0" applyBorder="1"/>
    <xf numFmtId="0" fontId="0" fillId="0" borderId="1" xfId="0" applyBorder="1" applyAlignment="1">
      <alignment horizontal="center"/>
    </xf>
    <xf numFmtId="0" fontId="2" fillId="0" borderId="0" xfId="1"/>
    <xf numFmtId="0" fontId="3" fillId="2" borderId="1" xfId="0" applyFont="1" applyFill="1" applyBorder="1" applyAlignment="1">
      <alignment horizontal="center"/>
    </xf>
    <xf numFmtId="0" fontId="0" fillId="2" borderId="0" xfId="0" applyFill="1"/>
    <xf numFmtId="0" fontId="2" fillId="0" borderId="1" xfId="1" applyBorder="1" applyAlignment="1">
      <alignment horizontal="center"/>
    </xf>
    <xf numFmtId="0" fontId="2" fillId="0" borderId="2" xfId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0" xfId="0" applyFill="1"/>
    <xf numFmtId="49" fontId="0" fillId="0" borderId="0" xfId="0" applyNumberFormat="1"/>
    <xf numFmtId="49" fontId="0" fillId="0" borderId="3" xfId="0" applyNumberFormat="1" applyBorder="1"/>
    <xf numFmtId="49" fontId="0" fillId="0" borderId="3" xfId="0" applyNumberFormat="1" applyBorder="1" applyAlignment="1">
      <alignment horizontal="center"/>
    </xf>
    <xf numFmtId="49" fontId="0" fillId="3" borderId="0" xfId="0" applyNumberFormat="1" applyFill="1" applyBorder="1" applyAlignment="1">
      <alignment horizontal="center"/>
    </xf>
    <xf numFmtId="49" fontId="0" fillId="0" borderId="0" xfId="0" applyNumberFormat="1" applyFill="1" applyBorder="1" applyAlignment="1">
      <alignment horizontal="center"/>
    </xf>
    <xf numFmtId="49" fontId="0" fillId="0" borderId="0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0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center"/>
    </xf>
    <xf numFmtId="0" fontId="0" fillId="3" borderId="3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49" fontId="0" fillId="3" borderId="3" xfId="0" applyNumberFormat="1" applyFill="1" applyBorder="1" applyAlignment="1">
      <alignment horizontal="center"/>
    </xf>
    <xf numFmtId="0" fontId="2" fillId="0" borderId="5" xfId="1" applyBorder="1" applyAlignment="1">
      <alignment horizontal="center"/>
    </xf>
    <xf numFmtId="49" fontId="0" fillId="3" borderId="4" xfId="0" applyNumberFormat="1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</cellXfs>
  <cellStyles count="2">
    <cellStyle name="超連結" xfId="1" builtinId="8"/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69"/>
  <sheetViews>
    <sheetView tabSelected="1" zoomScaleNormal="100" workbookViewId="0">
      <pane xSplit="2" ySplit="2" topLeftCell="C12" activePane="bottomRight" state="frozen"/>
      <selection pane="topRight" activeCell="C1" sqref="C1"/>
      <selection pane="bottomLeft" activeCell="A3" sqref="A3"/>
      <selection pane="bottomRight" activeCell="J26" sqref="J26"/>
    </sheetView>
  </sheetViews>
  <sheetFormatPr defaultRowHeight="13.8" x14ac:dyDescent="0.25"/>
  <cols>
    <col min="1" max="1" width="10.33203125" customWidth="1"/>
    <col min="2" max="2" width="21.5546875" bestFit="1" customWidth="1"/>
    <col min="5" max="5" width="3.6640625" style="19" customWidth="1"/>
    <col min="6" max="6" width="3.6640625" style="20" customWidth="1"/>
    <col min="7" max="7" width="3.6640625" style="8" customWidth="1"/>
    <col min="8" max="8" width="3.6640625" style="29" customWidth="1"/>
    <col min="9" max="9" width="14.77734375" style="20" bestFit="1" customWidth="1"/>
    <col min="10" max="10" width="16.21875" style="23" bestFit="1" customWidth="1"/>
    <col min="11" max="11" width="13.33203125" style="24" customWidth="1"/>
    <col min="12" max="12" width="13.33203125" style="8" customWidth="1"/>
    <col min="13" max="13" width="4.6640625" style="24" customWidth="1"/>
    <col min="14" max="14" width="4.6640625" style="23" customWidth="1"/>
    <col min="15" max="15" width="22.44140625" style="20" bestFit="1" customWidth="1"/>
    <col min="16" max="16" width="7.5546875" style="19" bestFit="1" customWidth="1"/>
    <col min="17" max="17" width="8.109375" style="20" customWidth="1"/>
    <col min="18" max="18" width="3.6640625" style="19" customWidth="1"/>
    <col min="19" max="19" width="18.44140625" style="20" customWidth="1"/>
    <col min="20" max="20" width="9" style="1"/>
    <col min="21" max="22" width="14.33203125" bestFit="1" customWidth="1"/>
    <col min="23" max="23" width="14.88671875" bestFit="1" customWidth="1"/>
    <col min="24" max="24" width="12.21875" bestFit="1" customWidth="1"/>
    <col min="25" max="26" width="10" bestFit="1" customWidth="1"/>
  </cols>
  <sheetData>
    <row r="1" spans="1:31" ht="15.6" x14ac:dyDescent="0.35">
      <c r="C1" s="30" t="s">
        <v>53</v>
      </c>
      <c r="D1" s="31"/>
      <c r="E1" s="4" t="s">
        <v>42</v>
      </c>
      <c r="F1" s="4" t="s">
        <v>42</v>
      </c>
      <c r="G1" s="4" t="s">
        <v>42</v>
      </c>
      <c r="H1" s="4" t="s">
        <v>42</v>
      </c>
      <c r="I1" s="27" t="s">
        <v>36</v>
      </c>
      <c r="J1" s="11" t="s">
        <v>60</v>
      </c>
      <c r="K1" s="7" t="s">
        <v>27</v>
      </c>
      <c r="L1" s="7" t="s">
        <v>28</v>
      </c>
      <c r="M1" s="10" t="s">
        <v>26</v>
      </c>
      <c r="N1" s="25" t="s">
        <v>25</v>
      </c>
      <c r="O1" s="7" t="s">
        <v>109</v>
      </c>
      <c r="P1" s="2" t="s">
        <v>34</v>
      </c>
      <c r="Q1" s="6" t="s">
        <v>35</v>
      </c>
      <c r="R1" s="4" t="s">
        <v>42</v>
      </c>
      <c r="S1" s="6" t="s">
        <v>22</v>
      </c>
      <c r="U1" s="30" t="s">
        <v>89</v>
      </c>
      <c r="V1" s="30"/>
      <c r="W1" s="30"/>
      <c r="X1" s="30"/>
      <c r="Y1" s="30"/>
      <c r="Z1" s="30"/>
    </row>
    <row r="2" spans="1:31" s="13" customFormat="1" x14ac:dyDescent="0.25">
      <c r="A2" s="13" t="s">
        <v>54</v>
      </c>
      <c r="B2" s="13" t="s">
        <v>51</v>
      </c>
      <c r="C2" s="13" t="s">
        <v>50</v>
      </c>
      <c r="D2" s="13" t="s">
        <v>52</v>
      </c>
      <c r="E2" s="15">
        <v>23</v>
      </c>
      <c r="F2" s="16">
        <v>22</v>
      </c>
      <c r="G2" s="15">
        <v>21</v>
      </c>
      <c r="H2" s="28">
        <v>20</v>
      </c>
      <c r="I2" s="16" t="s">
        <v>90</v>
      </c>
      <c r="J2" s="17">
        <v>16</v>
      </c>
      <c r="K2" s="26" t="s">
        <v>61</v>
      </c>
      <c r="L2" s="18" t="s">
        <v>62</v>
      </c>
      <c r="M2" s="26">
        <v>11</v>
      </c>
      <c r="N2" s="17">
        <v>10</v>
      </c>
      <c r="O2" s="16" t="s">
        <v>63</v>
      </c>
      <c r="P2" s="15">
        <v>7</v>
      </c>
      <c r="Q2" s="16" t="s">
        <v>64</v>
      </c>
      <c r="R2" s="15">
        <v>3</v>
      </c>
      <c r="S2" s="16" t="s">
        <v>65</v>
      </c>
      <c r="T2" s="14"/>
      <c r="U2" s="16" t="s">
        <v>83</v>
      </c>
      <c r="V2" s="17" t="s">
        <v>84</v>
      </c>
      <c r="W2" s="16" t="s">
        <v>85</v>
      </c>
      <c r="X2" s="18" t="s">
        <v>86</v>
      </c>
      <c r="Y2" s="16" t="s">
        <v>87</v>
      </c>
      <c r="Z2" s="17" t="s">
        <v>88</v>
      </c>
      <c r="AA2"/>
      <c r="AB2"/>
      <c r="AC2"/>
      <c r="AD2"/>
      <c r="AE2"/>
    </row>
    <row r="3" spans="1:31" x14ac:dyDescent="0.25">
      <c r="A3" t="s">
        <v>0</v>
      </c>
      <c r="B3" t="s">
        <v>98</v>
      </c>
      <c r="C3" t="str">
        <f>DEC2HEX(ROW(A3)-3, 2)</f>
        <v>00</v>
      </c>
      <c r="D3" t="str">
        <f>_xlfn.CONCAT(BIN2HEX(U3), BIN2HEX(V3), " ", BIN2HEX(W3), BIN2HEX(X3), " ", BIN2HEX(Y3), BIN2HEX(Z3))</f>
        <v>00 12 01</v>
      </c>
      <c r="I3" s="21"/>
      <c r="J3" s="22"/>
      <c r="K3" s="24" t="s">
        <v>97</v>
      </c>
      <c r="L3" s="9" t="s">
        <v>106</v>
      </c>
      <c r="N3" s="22"/>
      <c r="O3" s="21" t="s">
        <v>100</v>
      </c>
      <c r="Q3" s="21"/>
      <c r="S3" s="21" t="s">
        <v>92</v>
      </c>
      <c r="U3" t="str">
        <f>_xlfn.CONCAT(DEC2BIN(E3), DEC2BIN(F3), DEC2BIN(G3), DEC2BIN(H3))</f>
        <v>0000</v>
      </c>
      <c r="V3" t="str">
        <f>_xlfn.CONCAT(DEC2BIN(IF(ISBLANK(I3), 0, MATCH(I3, 运算选择!E2:E9, 0) - 1), 3), DEC2BIN(IF(ISBLANK(J3), 0, MATCH(J3, 单列下拉值!$A$2:$A$3, 0) - 1), 1))</f>
        <v>0000</v>
      </c>
      <c r="W3" t="str">
        <f>_xlfn.CONCAT(DEC2BIN(IF(ISBLANK(K3), 0, MATCH(K3, A寄存器选择!$D$2:$D$5, 0) - 1), 2), DEC2BIN(IF(ISBLANK(L3), 0, MATCH(L3, B寄存器选择!$D$2:$D$5, 0) - 1), 2))</f>
        <v>0001</v>
      </c>
      <c r="X3" t="str">
        <f>_xlfn.CONCAT(DEC2BIN(IF(ISBLANK(M3), 0, MATCH(M3, 单列下拉值!$B$2:$B$3, 0) - 1)), DEC2BIN(IF(ISBLANK(N3), 0, MATCH(N3, 单列下拉值!$C$2:$C$3, 0) - 1)), DEC2BIN(IF(ISBLANK(O3), 0, MATCH(O3, ALU寄存器选择!D2:D5, 0) - 1), 2))</f>
        <v>0010</v>
      </c>
      <c r="Y3" t="str">
        <f>_xlfn.CONCAT(DEC2BIN(IF(ISBLANK(P3),0,MATCH(P3,单列下拉值!$D$2:$D$3,0)-1)), DEC2BIN(IF(ISBLANK(Q3), 0, MATCH(Q3, CP选择!$E$2:$E$9, 0) - 1), 3))</f>
        <v>0000</v>
      </c>
      <c r="Z3" t="str">
        <f>_xlfn.CONCAT(DEC2BIN(R3), DEC2BIN(IF(ISBLANK(S3), 0, MATCH(S3, 后继微地址形成!$E$2:$E$9, 0) - 1), 3))</f>
        <v>0001</v>
      </c>
    </row>
    <row r="4" spans="1:31" x14ac:dyDescent="0.25">
      <c r="B4" t="s">
        <v>99</v>
      </c>
      <c r="C4" t="str">
        <f t="shared" ref="C4:C55" si="0">DEC2HEX(ROW(A4)-3, 2)</f>
        <v>01</v>
      </c>
      <c r="D4" t="str">
        <f t="shared" ref="D4:D55" si="1">_xlfn.CONCAT(BIN2HEX(U4), BIN2HEX(V4), " ", BIN2HEX(W4), BIN2HEX(X4), " ", BIN2HEX(Y4), BIN2HEX(Z4))</f>
        <v>00 00 00</v>
      </c>
      <c r="I4" s="21" t="s">
        <v>96</v>
      </c>
      <c r="J4" s="22"/>
      <c r="L4" s="9"/>
      <c r="N4" s="22"/>
      <c r="O4" s="21" t="s">
        <v>110</v>
      </c>
      <c r="P4" s="19" t="s">
        <v>93</v>
      </c>
      <c r="Q4" s="21"/>
      <c r="S4" s="21" t="s">
        <v>92</v>
      </c>
    </row>
    <row r="5" spans="1:31" x14ac:dyDescent="0.25">
      <c r="B5" t="s">
        <v>111</v>
      </c>
      <c r="C5" t="str">
        <f t="shared" si="0"/>
        <v>02</v>
      </c>
      <c r="D5" t="str">
        <f t="shared" si="1"/>
        <v>00 00 00</v>
      </c>
      <c r="I5" s="21"/>
      <c r="J5" s="22"/>
      <c r="L5" s="9"/>
      <c r="N5" s="22"/>
      <c r="O5" s="21"/>
      <c r="Q5" s="21" t="s">
        <v>112</v>
      </c>
      <c r="S5" s="21" t="s">
        <v>92</v>
      </c>
    </row>
    <row r="6" spans="1:31" x14ac:dyDescent="0.25">
      <c r="B6" t="s">
        <v>129</v>
      </c>
      <c r="C6" t="str">
        <f t="shared" si="0"/>
        <v>03</v>
      </c>
      <c r="D6" t="str">
        <f>_xlfn.CONCAT(BIN2HEX(U6), BIN2HEX(V6), " ", BIN2HEX(W6), BIN2HEX(X6), " ", BIN2HEX(Y6), BIN2HEX(Z6))</f>
        <v>00 00 00</v>
      </c>
      <c r="I6" s="21"/>
      <c r="J6" s="22" t="s">
        <v>113</v>
      </c>
      <c r="L6" s="9"/>
      <c r="N6" s="22" t="s">
        <v>66</v>
      </c>
      <c r="O6" s="21"/>
      <c r="Q6" s="21" t="s">
        <v>115</v>
      </c>
      <c r="S6" s="21" t="s">
        <v>92</v>
      </c>
    </row>
    <row r="7" spans="1:31" x14ac:dyDescent="0.25">
      <c r="B7" t="s">
        <v>116</v>
      </c>
      <c r="C7" t="str">
        <f t="shared" si="0"/>
        <v>04</v>
      </c>
      <c r="D7" t="str">
        <f t="shared" si="1"/>
        <v>00 00 00</v>
      </c>
      <c r="I7" s="21"/>
      <c r="J7" s="22"/>
      <c r="K7" s="24" t="s">
        <v>102</v>
      </c>
      <c r="L7" s="9" t="s">
        <v>94</v>
      </c>
      <c r="N7" s="22"/>
      <c r="O7" s="21" t="s">
        <v>108</v>
      </c>
      <c r="Q7" s="21"/>
      <c r="S7" s="21" t="s">
        <v>92</v>
      </c>
    </row>
    <row r="8" spans="1:31" x14ac:dyDescent="0.25">
      <c r="B8" t="s">
        <v>117</v>
      </c>
      <c r="C8" t="str">
        <f t="shared" si="0"/>
        <v>05</v>
      </c>
      <c r="D8" t="str">
        <f t="shared" si="1"/>
        <v>00 00 00</v>
      </c>
      <c r="I8" s="21" t="s">
        <v>96</v>
      </c>
      <c r="J8" s="22"/>
      <c r="L8" s="9"/>
      <c r="N8" s="22"/>
      <c r="O8" s="21" t="s">
        <v>110</v>
      </c>
      <c r="Q8" s="21"/>
      <c r="S8" s="21" t="s">
        <v>92</v>
      </c>
    </row>
    <row r="9" spans="1:31" x14ac:dyDescent="0.25">
      <c r="B9" t="s">
        <v>118</v>
      </c>
      <c r="C9" t="str">
        <f t="shared" si="0"/>
        <v>06</v>
      </c>
      <c r="D9" t="str">
        <f t="shared" si="1"/>
        <v>00 00 00</v>
      </c>
      <c r="I9" s="21"/>
      <c r="J9" s="22"/>
      <c r="L9" s="9"/>
      <c r="N9" s="22"/>
      <c r="O9" s="21"/>
      <c r="Q9" s="21" t="s">
        <v>119</v>
      </c>
      <c r="S9" s="21" t="s">
        <v>92</v>
      </c>
    </row>
    <row r="10" spans="1:31" x14ac:dyDescent="0.25">
      <c r="B10" t="s">
        <v>121</v>
      </c>
      <c r="C10" t="str">
        <f t="shared" si="0"/>
        <v>07</v>
      </c>
      <c r="D10" t="str">
        <f t="shared" si="1"/>
        <v>00 00 00</v>
      </c>
      <c r="I10" s="21"/>
      <c r="J10" s="22"/>
      <c r="L10" s="9"/>
      <c r="N10" s="22"/>
      <c r="O10" s="21"/>
      <c r="Q10" s="21"/>
      <c r="S10" s="21" t="s">
        <v>120</v>
      </c>
    </row>
    <row r="11" spans="1:31" x14ac:dyDescent="0.25">
      <c r="C11" t="str">
        <f t="shared" si="0"/>
        <v>08</v>
      </c>
      <c r="D11" t="str">
        <f t="shared" si="1"/>
        <v>00 00 00</v>
      </c>
      <c r="I11" s="21"/>
      <c r="J11" s="22"/>
      <c r="L11" s="9"/>
      <c r="N11" s="22"/>
      <c r="O11" s="21"/>
      <c r="Q11" s="21"/>
      <c r="S11" s="21"/>
    </row>
    <row r="12" spans="1:31" x14ac:dyDescent="0.25">
      <c r="C12" t="str">
        <f t="shared" si="0"/>
        <v>09</v>
      </c>
      <c r="D12" t="str">
        <f t="shared" si="1"/>
        <v>00 00 00</v>
      </c>
      <c r="I12" s="21"/>
      <c r="J12" s="22"/>
      <c r="L12" s="9"/>
      <c r="N12" s="22"/>
      <c r="O12" s="21"/>
      <c r="Q12" s="21"/>
      <c r="S12" s="21"/>
    </row>
    <row r="13" spans="1:31" x14ac:dyDescent="0.25">
      <c r="A13" t="s">
        <v>122</v>
      </c>
      <c r="B13" t="s">
        <v>98</v>
      </c>
      <c r="C13" t="str">
        <f t="shared" si="0"/>
        <v>0A</v>
      </c>
      <c r="D13" t="str">
        <f t="shared" si="1"/>
        <v>00 00 00</v>
      </c>
      <c r="I13" s="21"/>
      <c r="J13" s="22"/>
      <c r="K13" s="24" t="s">
        <v>97</v>
      </c>
      <c r="L13" s="9" t="s">
        <v>106</v>
      </c>
      <c r="N13" s="22"/>
      <c r="O13" s="21" t="s">
        <v>100</v>
      </c>
      <c r="Q13" s="21"/>
      <c r="S13" s="21" t="s">
        <v>92</v>
      </c>
    </row>
    <row r="14" spans="1:31" x14ac:dyDescent="0.25">
      <c r="B14" t="s">
        <v>99</v>
      </c>
      <c r="C14" t="str">
        <f t="shared" si="0"/>
        <v>0B</v>
      </c>
      <c r="D14" t="str">
        <f t="shared" si="1"/>
        <v>00 00 00</v>
      </c>
      <c r="I14" s="21" t="s">
        <v>96</v>
      </c>
      <c r="J14" s="22"/>
      <c r="L14" s="9"/>
      <c r="N14" s="22"/>
      <c r="O14" s="21" t="s">
        <v>110</v>
      </c>
      <c r="P14" s="19" t="s">
        <v>93</v>
      </c>
      <c r="Q14" s="21"/>
      <c r="S14" s="21" t="s">
        <v>92</v>
      </c>
    </row>
    <row r="15" spans="1:31" x14ac:dyDescent="0.25">
      <c r="B15" t="s">
        <v>111</v>
      </c>
      <c r="C15" t="str">
        <f t="shared" si="0"/>
        <v>0C</v>
      </c>
      <c r="D15" t="str">
        <f t="shared" si="1"/>
        <v>00 00 00</v>
      </c>
      <c r="I15" s="21"/>
      <c r="J15" s="22"/>
      <c r="L15" s="9"/>
      <c r="N15" s="22"/>
      <c r="O15" s="21"/>
      <c r="Q15" s="21" t="s">
        <v>112</v>
      </c>
      <c r="S15" s="21" t="s">
        <v>92</v>
      </c>
    </row>
    <row r="16" spans="1:31" x14ac:dyDescent="0.25">
      <c r="B16" t="s">
        <v>129</v>
      </c>
      <c r="C16" t="str">
        <f t="shared" si="0"/>
        <v>0D</v>
      </c>
      <c r="D16" t="str">
        <f t="shared" si="1"/>
        <v>00 00 00</v>
      </c>
      <c r="I16" s="21"/>
      <c r="J16" s="22" t="s">
        <v>113</v>
      </c>
      <c r="L16" s="9"/>
      <c r="N16" s="22" t="s">
        <v>66</v>
      </c>
      <c r="O16" s="21"/>
      <c r="Q16" s="21" t="s">
        <v>115</v>
      </c>
      <c r="S16" s="21" t="s">
        <v>92</v>
      </c>
    </row>
    <row r="17" spans="1:19" x14ac:dyDescent="0.25">
      <c r="B17" t="s">
        <v>116</v>
      </c>
      <c r="C17" t="str">
        <f t="shared" si="0"/>
        <v>0E</v>
      </c>
      <c r="D17" t="str">
        <f t="shared" si="1"/>
        <v>00 00 00</v>
      </c>
      <c r="I17" s="21"/>
      <c r="J17" s="22"/>
      <c r="K17" s="24" t="s">
        <v>102</v>
      </c>
      <c r="L17" s="9"/>
      <c r="N17" s="22"/>
      <c r="O17" s="21" t="s">
        <v>108</v>
      </c>
      <c r="Q17" s="21"/>
      <c r="S17" s="21" t="s">
        <v>92</v>
      </c>
    </row>
    <row r="18" spans="1:19" x14ac:dyDescent="0.25">
      <c r="B18" t="s">
        <v>117</v>
      </c>
      <c r="C18" t="str">
        <f t="shared" si="0"/>
        <v>0F</v>
      </c>
      <c r="D18" t="str">
        <f t="shared" si="1"/>
        <v>00 00 00</v>
      </c>
      <c r="I18" s="21" t="s">
        <v>96</v>
      </c>
      <c r="J18" s="22"/>
      <c r="L18" s="9"/>
      <c r="N18" s="22"/>
      <c r="O18" s="21" t="s">
        <v>110</v>
      </c>
      <c r="Q18" s="21"/>
      <c r="S18" s="21" t="s">
        <v>92</v>
      </c>
    </row>
    <row r="19" spans="1:19" x14ac:dyDescent="0.25">
      <c r="B19" t="s">
        <v>130</v>
      </c>
      <c r="C19" t="str">
        <f t="shared" si="0"/>
        <v>10</v>
      </c>
      <c r="D19" t="str">
        <f t="shared" si="1"/>
        <v>00 00 00</v>
      </c>
      <c r="I19" s="21"/>
      <c r="J19" s="22"/>
      <c r="L19" s="9"/>
      <c r="N19" s="22"/>
      <c r="O19" s="21"/>
      <c r="Q19" s="21" t="s">
        <v>123</v>
      </c>
      <c r="S19" s="21" t="s">
        <v>92</v>
      </c>
    </row>
    <row r="20" spans="1:19" x14ac:dyDescent="0.25">
      <c r="B20" t="s">
        <v>121</v>
      </c>
      <c r="C20" t="str">
        <f t="shared" si="0"/>
        <v>11</v>
      </c>
      <c r="D20" t="str">
        <f t="shared" si="1"/>
        <v>00 00 00</v>
      </c>
      <c r="I20" s="21"/>
      <c r="J20" s="22"/>
      <c r="L20" s="9"/>
      <c r="N20" s="22"/>
      <c r="O20" s="21"/>
      <c r="Q20" s="21"/>
      <c r="S20" s="21" t="s">
        <v>124</v>
      </c>
    </row>
    <row r="21" spans="1:19" x14ac:dyDescent="0.25">
      <c r="A21" t="s">
        <v>125</v>
      </c>
      <c r="B21" t="s">
        <v>98</v>
      </c>
      <c r="C21" t="str">
        <f t="shared" si="0"/>
        <v>12</v>
      </c>
      <c r="D21" t="str">
        <f t="shared" si="1"/>
        <v>00 00 00</v>
      </c>
      <c r="I21" s="21"/>
      <c r="J21" s="22"/>
      <c r="K21" s="24" t="s">
        <v>97</v>
      </c>
      <c r="L21" s="9" t="s">
        <v>106</v>
      </c>
      <c r="N21" s="22"/>
      <c r="O21" s="21" t="s">
        <v>100</v>
      </c>
      <c r="Q21" s="21"/>
      <c r="S21" s="21" t="s">
        <v>92</v>
      </c>
    </row>
    <row r="22" spans="1:19" x14ac:dyDescent="0.25">
      <c r="B22" t="s">
        <v>99</v>
      </c>
      <c r="C22" t="str">
        <f t="shared" si="0"/>
        <v>13</v>
      </c>
      <c r="D22" t="str">
        <f t="shared" si="1"/>
        <v>00 00 00</v>
      </c>
      <c r="I22" s="21" t="s">
        <v>96</v>
      </c>
      <c r="J22" s="22"/>
      <c r="L22" s="9"/>
      <c r="N22" s="22"/>
      <c r="O22" s="21" t="s">
        <v>110</v>
      </c>
      <c r="P22" s="19" t="s">
        <v>93</v>
      </c>
      <c r="Q22" s="21"/>
      <c r="S22" s="21" t="s">
        <v>92</v>
      </c>
    </row>
    <row r="23" spans="1:19" x14ac:dyDescent="0.25">
      <c r="B23" t="s">
        <v>111</v>
      </c>
      <c r="C23" t="str">
        <f t="shared" si="0"/>
        <v>14</v>
      </c>
      <c r="D23" t="str">
        <f t="shared" si="1"/>
        <v>00 00 00</v>
      </c>
      <c r="I23" s="21"/>
      <c r="J23" s="22"/>
      <c r="L23" s="9"/>
      <c r="N23" s="22"/>
      <c r="O23" s="21"/>
      <c r="Q23" s="21" t="s">
        <v>112</v>
      </c>
      <c r="S23" s="21" t="s">
        <v>92</v>
      </c>
    </row>
    <row r="24" spans="1:19" x14ac:dyDescent="0.25">
      <c r="B24" t="s">
        <v>126</v>
      </c>
      <c r="C24" t="str">
        <f t="shared" si="0"/>
        <v>15</v>
      </c>
      <c r="D24" t="str">
        <f t="shared" si="1"/>
        <v>00 00 00</v>
      </c>
      <c r="I24" s="21"/>
      <c r="J24" s="22"/>
      <c r="L24" s="9" t="s">
        <v>104</v>
      </c>
      <c r="N24" s="22"/>
      <c r="O24" s="21" t="s">
        <v>100</v>
      </c>
      <c r="Q24" s="21"/>
      <c r="S24" s="21"/>
    </row>
    <row r="25" spans="1:19" x14ac:dyDescent="0.25">
      <c r="B25" t="s">
        <v>99</v>
      </c>
      <c r="C25" t="str">
        <f t="shared" si="0"/>
        <v>16</v>
      </c>
      <c r="D25" t="str">
        <f t="shared" si="1"/>
        <v>00 00 00</v>
      </c>
      <c r="I25" s="21"/>
      <c r="J25" s="22"/>
      <c r="L25" s="9"/>
      <c r="N25" s="22"/>
      <c r="O25" s="21"/>
      <c r="Q25" s="21"/>
      <c r="S25" s="21"/>
    </row>
    <row r="26" spans="1:19" x14ac:dyDescent="0.25">
      <c r="B26" t="s">
        <v>127</v>
      </c>
      <c r="C26" t="str">
        <f t="shared" si="0"/>
        <v>17</v>
      </c>
      <c r="D26" t="str">
        <f t="shared" si="1"/>
        <v>00 00 00</v>
      </c>
      <c r="I26" s="21"/>
      <c r="J26" s="22"/>
      <c r="L26" s="9"/>
      <c r="N26" s="22"/>
      <c r="O26" s="21"/>
      <c r="Q26" s="21"/>
      <c r="S26" s="21"/>
    </row>
    <row r="27" spans="1:19" x14ac:dyDescent="0.25">
      <c r="B27" t="s">
        <v>128</v>
      </c>
      <c r="C27" t="str">
        <f t="shared" si="0"/>
        <v>18</v>
      </c>
      <c r="D27" t="str">
        <f t="shared" si="1"/>
        <v>00 00 00</v>
      </c>
      <c r="I27" s="21"/>
      <c r="J27" s="22"/>
      <c r="L27" s="9"/>
      <c r="N27" s="22"/>
      <c r="O27" s="21"/>
      <c r="Q27" s="21"/>
      <c r="S27" s="21"/>
    </row>
    <row r="28" spans="1:19" x14ac:dyDescent="0.25">
      <c r="B28" t="s">
        <v>121</v>
      </c>
      <c r="C28" t="str">
        <f t="shared" si="0"/>
        <v>19</v>
      </c>
      <c r="D28" t="str">
        <f t="shared" si="1"/>
        <v>00 00 00</v>
      </c>
      <c r="I28" s="21"/>
      <c r="J28" s="22"/>
      <c r="L28" s="9"/>
      <c r="N28" s="22"/>
      <c r="O28" s="21"/>
      <c r="Q28" s="21"/>
      <c r="S28" s="21"/>
    </row>
    <row r="29" spans="1:19" x14ac:dyDescent="0.25">
      <c r="C29" t="str">
        <f t="shared" si="0"/>
        <v>1A</v>
      </c>
      <c r="D29" t="str">
        <f t="shared" si="1"/>
        <v>00 00 00</v>
      </c>
      <c r="I29" s="21"/>
      <c r="J29" s="22"/>
      <c r="L29" s="9"/>
      <c r="N29" s="22"/>
      <c r="O29" s="21"/>
      <c r="Q29" s="21"/>
      <c r="S29" s="21"/>
    </row>
    <row r="30" spans="1:19" x14ac:dyDescent="0.25">
      <c r="C30" t="str">
        <f t="shared" si="0"/>
        <v>1B</v>
      </c>
      <c r="D30" t="str">
        <f t="shared" si="1"/>
        <v>00 00 00</v>
      </c>
      <c r="I30" s="21"/>
      <c r="J30" s="22"/>
      <c r="L30" s="9"/>
      <c r="N30" s="22"/>
      <c r="O30" s="21"/>
      <c r="Q30" s="21"/>
      <c r="S30" s="21"/>
    </row>
    <row r="31" spans="1:19" x14ac:dyDescent="0.25">
      <c r="C31" t="str">
        <f t="shared" si="0"/>
        <v>1C</v>
      </c>
      <c r="D31" t="str">
        <f t="shared" si="1"/>
        <v>00 00 00</v>
      </c>
      <c r="I31" s="21"/>
      <c r="J31" s="22"/>
      <c r="L31" s="9"/>
      <c r="N31" s="22"/>
      <c r="O31" s="21"/>
      <c r="Q31" s="21"/>
      <c r="S31" s="21"/>
    </row>
    <row r="32" spans="1:19" x14ac:dyDescent="0.25">
      <c r="C32" t="str">
        <f t="shared" si="0"/>
        <v>1D</v>
      </c>
      <c r="D32" t="str">
        <f t="shared" si="1"/>
        <v>00 00 00</v>
      </c>
      <c r="I32" s="21"/>
      <c r="J32" s="22"/>
      <c r="L32" s="9"/>
      <c r="N32" s="22"/>
      <c r="O32" s="21"/>
      <c r="Q32" s="21"/>
      <c r="S32" s="21"/>
    </row>
    <row r="33" spans="3:19" x14ac:dyDescent="0.25">
      <c r="C33" t="str">
        <f t="shared" si="0"/>
        <v>1E</v>
      </c>
      <c r="D33" t="str">
        <f t="shared" si="1"/>
        <v>00 00 00</v>
      </c>
      <c r="I33" s="21"/>
      <c r="J33" s="22"/>
      <c r="L33" s="9"/>
      <c r="N33" s="22"/>
      <c r="O33" s="21"/>
      <c r="Q33" s="21"/>
      <c r="S33" s="21"/>
    </row>
    <row r="34" spans="3:19" x14ac:dyDescent="0.25">
      <c r="C34" t="str">
        <f t="shared" si="0"/>
        <v>1F</v>
      </c>
      <c r="D34" t="str">
        <f t="shared" si="1"/>
        <v>00 00 00</v>
      </c>
      <c r="I34" s="21"/>
      <c r="J34" s="22"/>
      <c r="L34" s="9"/>
      <c r="N34" s="22"/>
      <c r="O34" s="21"/>
      <c r="Q34" s="21"/>
      <c r="S34" s="21"/>
    </row>
    <row r="35" spans="3:19" x14ac:dyDescent="0.25">
      <c r="C35" t="str">
        <f t="shared" si="0"/>
        <v>20</v>
      </c>
      <c r="D35" t="str">
        <f t="shared" si="1"/>
        <v>00 00 00</v>
      </c>
      <c r="I35" s="21"/>
      <c r="J35" s="22"/>
      <c r="L35" s="9"/>
      <c r="N35" s="22"/>
      <c r="O35" s="21"/>
      <c r="Q35" s="21"/>
      <c r="S35" s="21"/>
    </row>
    <row r="36" spans="3:19" x14ac:dyDescent="0.25">
      <c r="C36" t="str">
        <f t="shared" si="0"/>
        <v>21</v>
      </c>
      <c r="D36" t="str">
        <f t="shared" si="1"/>
        <v>00 00 00</v>
      </c>
      <c r="I36" s="21"/>
      <c r="J36" s="22"/>
      <c r="L36" s="9"/>
      <c r="N36" s="22"/>
      <c r="O36" s="21"/>
      <c r="Q36" s="21"/>
      <c r="S36" s="21"/>
    </row>
    <row r="37" spans="3:19" x14ac:dyDescent="0.25">
      <c r="C37" t="str">
        <f t="shared" si="0"/>
        <v>22</v>
      </c>
      <c r="D37" t="str">
        <f t="shared" si="1"/>
        <v>00 00 00</v>
      </c>
      <c r="I37" s="21"/>
      <c r="J37" s="22"/>
      <c r="L37" s="9"/>
      <c r="N37" s="22"/>
      <c r="O37" s="21"/>
      <c r="Q37" s="21"/>
      <c r="S37" s="21"/>
    </row>
    <row r="38" spans="3:19" x14ac:dyDescent="0.25">
      <c r="C38" t="str">
        <f t="shared" si="0"/>
        <v>23</v>
      </c>
      <c r="D38" t="str">
        <f t="shared" si="1"/>
        <v>00 00 00</v>
      </c>
      <c r="I38" s="21"/>
      <c r="J38" s="22"/>
      <c r="L38" s="9"/>
      <c r="N38" s="22"/>
      <c r="O38" s="21"/>
      <c r="Q38" s="21"/>
      <c r="S38" s="21"/>
    </row>
    <row r="39" spans="3:19" x14ac:dyDescent="0.25">
      <c r="C39" t="str">
        <f t="shared" si="0"/>
        <v>24</v>
      </c>
      <c r="D39" t="str">
        <f t="shared" si="1"/>
        <v>00 00 00</v>
      </c>
      <c r="I39" s="21"/>
      <c r="J39" s="22"/>
      <c r="L39" s="9"/>
      <c r="N39" s="22"/>
      <c r="O39" s="21"/>
      <c r="Q39" s="21"/>
      <c r="S39" s="21"/>
    </row>
    <row r="40" spans="3:19" x14ac:dyDescent="0.25">
      <c r="C40" t="str">
        <f t="shared" si="0"/>
        <v>25</v>
      </c>
      <c r="D40" t="str">
        <f t="shared" si="1"/>
        <v>00 00 00</v>
      </c>
      <c r="I40" s="21"/>
      <c r="J40" s="22"/>
      <c r="L40" s="9"/>
      <c r="N40" s="22"/>
      <c r="O40" s="21"/>
      <c r="Q40" s="21"/>
      <c r="S40" s="21"/>
    </row>
    <row r="41" spans="3:19" x14ac:dyDescent="0.25">
      <c r="C41" t="str">
        <f t="shared" si="0"/>
        <v>26</v>
      </c>
      <c r="D41" t="str">
        <f t="shared" si="1"/>
        <v>00 00 00</v>
      </c>
      <c r="I41" s="21"/>
      <c r="J41" s="22"/>
      <c r="L41" s="9"/>
      <c r="N41" s="22"/>
      <c r="O41" s="21"/>
      <c r="Q41" s="21"/>
      <c r="S41" s="21"/>
    </row>
    <row r="42" spans="3:19" x14ac:dyDescent="0.25">
      <c r="C42" t="str">
        <f t="shared" si="0"/>
        <v>27</v>
      </c>
      <c r="D42" t="str">
        <f t="shared" si="1"/>
        <v>00 00 00</v>
      </c>
      <c r="I42" s="21"/>
      <c r="J42" s="22"/>
      <c r="L42" s="9"/>
      <c r="N42" s="22"/>
      <c r="O42" s="21"/>
      <c r="Q42" s="21"/>
      <c r="S42" s="21"/>
    </row>
    <row r="43" spans="3:19" x14ac:dyDescent="0.25">
      <c r="C43" t="str">
        <f t="shared" si="0"/>
        <v>28</v>
      </c>
      <c r="D43" t="str">
        <f t="shared" si="1"/>
        <v>00 00 00</v>
      </c>
      <c r="I43" s="21"/>
      <c r="J43" s="22"/>
      <c r="L43" s="9"/>
      <c r="N43" s="22"/>
      <c r="O43" s="21"/>
      <c r="Q43" s="21"/>
      <c r="S43" s="21"/>
    </row>
    <row r="44" spans="3:19" x14ac:dyDescent="0.25">
      <c r="C44" t="str">
        <f t="shared" si="0"/>
        <v>29</v>
      </c>
      <c r="D44" t="str">
        <f t="shared" si="1"/>
        <v>00 00 00</v>
      </c>
      <c r="I44" s="21"/>
      <c r="J44" s="22"/>
      <c r="L44" s="9"/>
      <c r="N44" s="22"/>
      <c r="O44" s="21"/>
      <c r="Q44" s="21"/>
      <c r="S44" s="21"/>
    </row>
    <row r="45" spans="3:19" x14ac:dyDescent="0.25">
      <c r="C45" t="str">
        <f t="shared" si="0"/>
        <v>2A</v>
      </c>
      <c r="D45" t="str">
        <f t="shared" si="1"/>
        <v>00 00 00</v>
      </c>
      <c r="I45" s="21"/>
      <c r="J45" s="22"/>
      <c r="L45" s="9"/>
      <c r="N45" s="22"/>
      <c r="O45" s="21"/>
      <c r="Q45" s="21"/>
      <c r="S45" s="21"/>
    </row>
    <row r="46" spans="3:19" x14ac:dyDescent="0.25">
      <c r="C46" t="str">
        <f t="shared" si="0"/>
        <v>2B</v>
      </c>
      <c r="D46" t="str">
        <f t="shared" si="1"/>
        <v>00 00 00</v>
      </c>
      <c r="I46" s="21"/>
      <c r="J46" s="22"/>
      <c r="L46" s="9"/>
      <c r="N46" s="22"/>
      <c r="O46" s="21"/>
      <c r="Q46" s="21"/>
      <c r="S46" s="21"/>
    </row>
    <row r="47" spans="3:19" x14ac:dyDescent="0.25">
      <c r="C47" t="str">
        <f t="shared" si="0"/>
        <v>2C</v>
      </c>
      <c r="D47" t="str">
        <f t="shared" si="1"/>
        <v>00 00 00</v>
      </c>
      <c r="I47" s="21"/>
      <c r="J47" s="22"/>
      <c r="L47" s="9"/>
      <c r="N47" s="22"/>
      <c r="O47" s="21"/>
      <c r="Q47" s="21"/>
      <c r="S47" s="21"/>
    </row>
    <row r="48" spans="3:19" x14ac:dyDescent="0.25">
      <c r="C48" t="str">
        <f t="shared" si="0"/>
        <v>2D</v>
      </c>
      <c r="D48" t="str">
        <f t="shared" si="1"/>
        <v>00 00 00</v>
      </c>
      <c r="I48" s="21"/>
      <c r="J48" s="22"/>
      <c r="L48" s="9"/>
      <c r="N48" s="22"/>
      <c r="O48" s="21"/>
      <c r="Q48" s="21"/>
      <c r="S48" s="21"/>
    </row>
    <row r="49" spans="3:19" x14ac:dyDescent="0.25">
      <c r="C49" t="str">
        <f t="shared" si="0"/>
        <v>2E</v>
      </c>
      <c r="D49" t="str">
        <f t="shared" si="1"/>
        <v>00 00 00</v>
      </c>
      <c r="I49" s="21"/>
      <c r="J49" s="22"/>
      <c r="L49" s="9"/>
      <c r="N49" s="22"/>
      <c r="O49" s="21"/>
      <c r="Q49" s="21"/>
      <c r="S49" s="21"/>
    </row>
    <row r="50" spans="3:19" x14ac:dyDescent="0.25">
      <c r="C50" t="str">
        <f t="shared" si="0"/>
        <v>2F</v>
      </c>
      <c r="D50" t="str">
        <f t="shared" si="1"/>
        <v>00 00 00</v>
      </c>
      <c r="I50" s="21"/>
      <c r="J50" s="22"/>
      <c r="L50" s="9"/>
      <c r="N50" s="22"/>
      <c r="O50" s="21"/>
      <c r="Q50" s="21"/>
      <c r="S50" s="21"/>
    </row>
    <row r="51" spans="3:19" x14ac:dyDescent="0.25">
      <c r="C51" t="str">
        <f t="shared" si="0"/>
        <v>30</v>
      </c>
      <c r="D51" t="str">
        <f t="shared" si="1"/>
        <v>00 00 00</v>
      </c>
      <c r="I51" s="21"/>
      <c r="J51" s="22"/>
      <c r="L51" s="9"/>
      <c r="N51" s="22"/>
      <c r="O51" s="21"/>
      <c r="Q51" s="21"/>
      <c r="S51" s="21"/>
    </row>
    <row r="52" spans="3:19" x14ac:dyDescent="0.25">
      <c r="C52" t="str">
        <f t="shared" si="0"/>
        <v>31</v>
      </c>
      <c r="D52" t="str">
        <f t="shared" si="1"/>
        <v>00 00 00</v>
      </c>
      <c r="I52" s="21"/>
      <c r="J52" s="22"/>
      <c r="L52" s="9"/>
      <c r="N52" s="22"/>
      <c r="O52" s="21"/>
      <c r="Q52" s="21"/>
      <c r="S52" s="21"/>
    </row>
    <row r="53" spans="3:19" x14ac:dyDescent="0.25">
      <c r="C53" t="str">
        <f t="shared" si="0"/>
        <v>32</v>
      </c>
      <c r="D53" t="str">
        <f t="shared" si="1"/>
        <v>00 00 00</v>
      </c>
      <c r="I53" s="21"/>
      <c r="J53" s="22"/>
      <c r="L53" s="9"/>
      <c r="N53" s="22"/>
      <c r="O53" s="21"/>
      <c r="Q53" s="21"/>
      <c r="S53" s="21"/>
    </row>
    <row r="54" spans="3:19" x14ac:dyDescent="0.25">
      <c r="C54" t="str">
        <f t="shared" si="0"/>
        <v>33</v>
      </c>
      <c r="D54" t="str">
        <f t="shared" si="1"/>
        <v>00 00 00</v>
      </c>
      <c r="I54" s="21"/>
      <c r="J54" s="22"/>
      <c r="L54" s="9"/>
      <c r="N54" s="22"/>
      <c r="O54" s="21"/>
      <c r="Q54" s="21"/>
      <c r="S54" s="21"/>
    </row>
    <row r="55" spans="3:19" x14ac:dyDescent="0.25">
      <c r="C55" t="str">
        <f t="shared" si="0"/>
        <v>34</v>
      </c>
      <c r="D55" t="str">
        <f t="shared" si="1"/>
        <v>00 00 00</v>
      </c>
      <c r="I55" s="21"/>
      <c r="J55" s="22"/>
      <c r="L55" s="9"/>
      <c r="N55" s="22"/>
      <c r="O55" s="21"/>
      <c r="Q55" s="21"/>
      <c r="S55" s="21"/>
    </row>
    <row r="56" spans="3:19" x14ac:dyDescent="0.25">
      <c r="I56" s="21"/>
      <c r="J56" s="22"/>
      <c r="L56" s="9"/>
      <c r="N56" s="22"/>
      <c r="O56" s="21"/>
      <c r="Q56" s="21"/>
      <c r="S56" s="21"/>
    </row>
    <row r="57" spans="3:19" x14ac:dyDescent="0.25">
      <c r="I57" s="21"/>
      <c r="J57" s="22"/>
      <c r="L57" s="9"/>
      <c r="N57" s="22"/>
      <c r="O57" s="21"/>
      <c r="Q57" s="21"/>
      <c r="S57" s="21"/>
    </row>
    <row r="58" spans="3:19" x14ac:dyDescent="0.25">
      <c r="I58" s="21"/>
      <c r="J58" s="22"/>
      <c r="L58" s="9"/>
      <c r="N58" s="22"/>
      <c r="O58" s="21"/>
      <c r="Q58" s="21"/>
      <c r="S58" s="21"/>
    </row>
    <row r="59" spans="3:19" x14ac:dyDescent="0.25">
      <c r="I59" s="21"/>
      <c r="J59" s="22"/>
      <c r="L59" s="9"/>
      <c r="N59" s="22"/>
      <c r="O59" s="21"/>
      <c r="Q59" s="21"/>
      <c r="S59" s="21"/>
    </row>
    <row r="60" spans="3:19" x14ac:dyDescent="0.25">
      <c r="I60" s="21"/>
      <c r="J60" s="22"/>
      <c r="L60" s="9"/>
      <c r="N60" s="22"/>
      <c r="O60" s="21"/>
      <c r="Q60" s="21"/>
      <c r="S60" s="21"/>
    </row>
    <row r="61" spans="3:19" x14ac:dyDescent="0.25">
      <c r="I61" s="21"/>
      <c r="J61" s="22"/>
      <c r="L61" s="9"/>
      <c r="N61" s="22"/>
      <c r="O61" s="21"/>
      <c r="Q61" s="21"/>
      <c r="S61" s="21"/>
    </row>
    <row r="62" spans="3:19" x14ac:dyDescent="0.25">
      <c r="I62" s="21"/>
      <c r="J62" s="22"/>
      <c r="L62" s="9"/>
      <c r="N62" s="22"/>
      <c r="O62" s="21"/>
      <c r="Q62" s="21"/>
      <c r="S62" s="21"/>
    </row>
    <row r="63" spans="3:19" x14ac:dyDescent="0.25">
      <c r="I63" s="21"/>
      <c r="J63" s="22"/>
      <c r="L63" s="9"/>
      <c r="N63" s="22"/>
      <c r="O63" s="21"/>
      <c r="Q63" s="21"/>
      <c r="S63" s="21"/>
    </row>
    <row r="64" spans="3:19" x14ac:dyDescent="0.25">
      <c r="I64" s="21"/>
      <c r="J64" s="22"/>
      <c r="L64" s="9"/>
      <c r="N64" s="22"/>
      <c r="O64" s="21"/>
      <c r="Q64" s="21"/>
      <c r="S64" s="21"/>
    </row>
    <row r="65" spans="9:19" x14ac:dyDescent="0.25">
      <c r="I65" s="21"/>
      <c r="J65" s="22"/>
      <c r="L65" s="9"/>
      <c r="N65" s="22"/>
      <c r="O65" s="21"/>
      <c r="Q65" s="21"/>
      <c r="S65" s="21"/>
    </row>
    <row r="66" spans="9:19" x14ac:dyDescent="0.25">
      <c r="I66" s="21"/>
      <c r="J66" s="22"/>
      <c r="L66" s="9"/>
      <c r="N66" s="22"/>
      <c r="O66" s="21"/>
      <c r="Q66" s="21"/>
      <c r="S66" s="21"/>
    </row>
    <row r="67" spans="9:19" x14ac:dyDescent="0.25">
      <c r="I67" s="21"/>
      <c r="J67" s="22"/>
      <c r="L67" s="9"/>
      <c r="N67" s="22"/>
      <c r="O67" s="21"/>
      <c r="Q67" s="21"/>
      <c r="S67" s="21"/>
    </row>
    <row r="68" spans="9:19" x14ac:dyDescent="0.25">
      <c r="I68" s="21"/>
      <c r="J68" s="22"/>
      <c r="L68" s="9"/>
      <c r="N68" s="22"/>
      <c r="O68" s="21"/>
      <c r="Q68" s="21"/>
      <c r="S68" s="21"/>
    </row>
    <row r="69" spans="9:19" x14ac:dyDescent="0.25">
      <c r="I69" s="21"/>
      <c r="J69" s="22"/>
      <c r="L69" s="9"/>
      <c r="N69" s="22"/>
      <c r="O69" s="21"/>
      <c r="Q69" s="21"/>
      <c r="S69" s="21"/>
    </row>
  </sheetData>
  <mergeCells count="2">
    <mergeCell ref="C1:D1"/>
    <mergeCell ref="U1:Z1"/>
  </mergeCells>
  <phoneticPr fontId="1" type="noConversion"/>
  <hyperlinks>
    <hyperlink ref="S1" location="后继微地址形成!A1" display="后继微地址形成" xr:uid="{4339D5BB-5722-4CAB-904E-B5517003865E}"/>
    <hyperlink ref="Q1" location="总线选择!A1" display="总线选择" xr:uid="{2716DD45-DACF-4467-AD59-6E969BFBE960}"/>
    <hyperlink ref="K1" location="A寄存器选择!A1" display="A寄存器选择" xr:uid="{67D5B4A7-7610-42E7-A063-3C7C5E562704}"/>
    <hyperlink ref="L1" location="B寄存器选择!A1" display="B寄存器选择" xr:uid="{4A895906-EE8F-4655-B4FF-E8BD1E0BE2DF}"/>
    <hyperlink ref="I1" location="运算选择!A1" display="运算选择" xr:uid="{3DB67C33-88A2-4201-BA27-7780DA89328D}"/>
    <hyperlink ref="O1" location="ALU寄存器选择!A1" display="ALU寄存器选择" xr:uid="{EAD8853A-A863-47C7-91C5-CA20F6EA33C6}"/>
  </hyperlink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0">
        <x14:dataValidation type="list" allowBlank="1" showInputMessage="1" showErrorMessage="1" xr:uid="{C8197759-6425-4632-88BC-F65083D101BE}">
          <x14:formula1>
            <xm:f>运算选择!$E$2:$E$9</xm:f>
          </x14:formula1>
          <xm:sqref>I3:I1048576</xm:sqref>
        </x14:dataValidation>
        <x14:dataValidation type="list" allowBlank="1" showInputMessage="1" showErrorMessage="1" xr:uid="{79A6CE1C-25C5-4C02-9A6F-70A7A4C8E478}">
          <x14:formula1>
            <xm:f>A寄存器选择!$D$2:$D$5</xm:f>
          </x14:formula1>
          <xm:sqref>K3:K1048576</xm:sqref>
        </x14:dataValidation>
        <x14:dataValidation type="list" allowBlank="1" showInputMessage="1" showErrorMessage="1" xr:uid="{7983317D-07C1-406F-822B-43FB2156B835}">
          <x14:formula1>
            <xm:f>B寄存器选择!$D$2:$D$5</xm:f>
          </x14:formula1>
          <xm:sqref>L3:L1048576</xm:sqref>
        </x14:dataValidation>
        <x14:dataValidation type="list" allowBlank="1" showInputMessage="1" showErrorMessage="1" xr:uid="{3D91FF4A-C996-4935-A3B3-2E2A948EA1CF}">
          <x14:formula1>
            <xm:f>CP选择!$E$2:$E$9</xm:f>
          </x14:formula1>
          <xm:sqref>Q3:Q1048576</xm:sqref>
        </x14:dataValidation>
        <x14:dataValidation type="list" allowBlank="1" showInputMessage="1" showErrorMessage="1" xr:uid="{DAB893A8-7D05-46ED-B24C-7ACB7C2E45A9}">
          <x14:formula1>
            <xm:f>后继微地址形成!$E$2:$E$9</xm:f>
          </x14:formula1>
          <xm:sqref>S3:S1048576</xm:sqref>
        </x14:dataValidation>
        <x14:dataValidation type="list" allowBlank="1" showInputMessage="1" showErrorMessage="1" xr:uid="{C481D414-4381-4542-A0E8-F390A271192D}">
          <x14:formula1>
            <xm:f>单列下拉值!$A$2:$A$3</xm:f>
          </x14:formula1>
          <xm:sqref>J3:J1048576</xm:sqref>
        </x14:dataValidation>
        <x14:dataValidation type="list" allowBlank="1" showInputMessage="1" showErrorMessage="1" xr:uid="{634E5A29-42AD-4EC2-961C-C74E75708340}">
          <x14:formula1>
            <xm:f>单列下拉值!$B$2:$B$3</xm:f>
          </x14:formula1>
          <xm:sqref>M3:M1048576</xm:sqref>
        </x14:dataValidation>
        <x14:dataValidation type="list" allowBlank="1" showInputMessage="1" showErrorMessage="1" xr:uid="{E6817F58-183F-40B3-879E-7872D19EAFCE}">
          <x14:formula1>
            <xm:f>单列下拉值!$C$2:$C$3</xm:f>
          </x14:formula1>
          <xm:sqref>N3:N1048576</xm:sqref>
        </x14:dataValidation>
        <x14:dataValidation type="list" allowBlank="1" showInputMessage="1" showErrorMessage="1" xr:uid="{5C9DAFFE-3AC3-4808-9EF1-C39B61A6FA83}">
          <x14:formula1>
            <xm:f>单列下拉值!$D$2:$D$3</xm:f>
          </x14:formula1>
          <xm:sqref>P3:P1048576</xm:sqref>
        </x14:dataValidation>
        <x14:dataValidation type="list" allowBlank="1" showInputMessage="1" showErrorMessage="1" xr:uid="{9B846AE0-1401-488B-BD2A-3C058616FB6F}">
          <x14:formula1>
            <xm:f>ALU寄存器选择!$D$2:$D$5</xm:f>
          </x14:formula1>
          <xm:sqref>O3:O1048576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C141A3-F9E2-4CFF-A61E-B46DBE3C2833}">
  <dimension ref="A1:D3"/>
  <sheetViews>
    <sheetView workbookViewId="0">
      <selection activeCell="A3" sqref="A3"/>
    </sheetView>
  </sheetViews>
  <sheetFormatPr defaultRowHeight="13.8" x14ac:dyDescent="0.25"/>
  <cols>
    <col min="1" max="1" width="15.21875" bestFit="1" customWidth="1"/>
  </cols>
  <sheetData>
    <row r="1" spans="1:4" x14ac:dyDescent="0.25">
      <c r="A1" s="11" t="s">
        <v>60</v>
      </c>
      <c r="B1" s="2" t="s">
        <v>26</v>
      </c>
      <c r="C1" s="2" t="s">
        <v>25</v>
      </c>
      <c r="D1" s="2" t="s">
        <v>34</v>
      </c>
    </row>
    <row r="2" spans="1:4" x14ac:dyDescent="0.25">
      <c r="A2" t="s">
        <v>95</v>
      </c>
      <c r="B2" t="s">
        <v>68</v>
      </c>
      <c r="C2" t="s">
        <v>70</v>
      </c>
      <c r="D2" t="s">
        <v>72</v>
      </c>
    </row>
    <row r="3" spans="1:4" x14ac:dyDescent="0.25">
      <c r="A3" t="s">
        <v>114</v>
      </c>
      <c r="B3" t="s">
        <v>69</v>
      </c>
      <c r="C3" t="s">
        <v>67</v>
      </c>
      <c r="D3" t="s">
        <v>71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3B2A6E-EF3E-4CE8-8B8F-837CD11CFB6E}">
  <dimension ref="A1:D12"/>
  <sheetViews>
    <sheetView workbookViewId="0"/>
  </sheetViews>
  <sheetFormatPr defaultRowHeight="13.8" x14ac:dyDescent="0.25"/>
  <cols>
    <col min="4" max="4" width="24.77734375" bestFit="1" customWidth="1"/>
  </cols>
  <sheetData>
    <row r="1" spans="1:4" x14ac:dyDescent="0.25">
      <c r="A1" t="s">
        <v>24</v>
      </c>
      <c r="B1" t="s">
        <v>23</v>
      </c>
      <c r="C1" t="s">
        <v>4</v>
      </c>
      <c r="D1" t="s">
        <v>5</v>
      </c>
    </row>
    <row r="2" spans="1:4" x14ac:dyDescent="0.25">
      <c r="A2">
        <v>0</v>
      </c>
      <c r="B2">
        <v>0</v>
      </c>
      <c r="C2" t="s">
        <v>6</v>
      </c>
      <c r="D2" s="12" t="s">
        <v>57</v>
      </c>
    </row>
    <row r="3" spans="1:4" x14ac:dyDescent="0.25">
      <c r="A3">
        <v>0</v>
      </c>
      <c r="B3">
        <v>1</v>
      </c>
      <c r="C3" t="s">
        <v>7</v>
      </c>
      <c r="D3" t="s">
        <v>58</v>
      </c>
    </row>
    <row r="4" spans="1:4" x14ac:dyDescent="0.25">
      <c r="A4">
        <v>1</v>
      </c>
      <c r="B4">
        <v>0</v>
      </c>
      <c r="C4" t="s">
        <v>8</v>
      </c>
      <c r="D4" t="s">
        <v>59</v>
      </c>
    </row>
    <row r="5" spans="1:4" x14ac:dyDescent="0.25">
      <c r="A5">
        <v>1</v>
      </c>
      <c r="B5">
        <v>1</v>
      </c>
      <c r="C5" t="s">
        <v>9</v>
      </c>
      <c r="D5" t="s">
        <v>73</v>
      </c>
    </row>
    <row r="12" spans="1:4" x14ac:dyDescent="0.25">
      <c r="A12" s="3" t="s">
        <v>33</v>
      </c>
    </row>
  </sheetData>
  <phoneticPr fontId="1" type="noConversion"/>
  <hyperlinks>
    <hyperlink ref="A12" location="microprogram!A1" display="返回主表" xr:uid="{AB7C56CE-1925-49E6-9352-64B5D0A4AE72}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DA59D1-B2D9-4982-ADF0-A7C9EB3BDB28}">
  <dimension ref="A1:E12"/>
  <sheetViews>
    <sheetView workbookViewId="0">
      <selection activeCell="E8" sqref="E8"/>
    </sheetView>
  </sheetViews>
  <sheetFormatPr defaultRowHeight="13.8" x14ac:dyDescent="0.25"/>
  <cols>
    <col min="5" max="5" width="39.44140625" customWidth="1"/>
  </cols>
  <sheetData>
    <row r="1" spans="1:5" x14ac:dyDescent="0.25">
      <c r="A1" t="s">
        <v>91</v>
      </c>
      <c r="B1" t="s">
        <v>56</v>
      </c>
      <c r="C1" t="s">
        <v>55</v>
      </c>
      <c r="D1" t="s">
        <v>4</v>
      </c>
      <c r="E1" t="s">
        <v>5</v>
      </c>
    </row>
    <row r="2" spans="1:5" x14ac:dyDescent="0.25">
      <c r="A2">
        <v>0</v>
      </c>
      <c r="B2">
        <v>0</v>
      </c>
      <c r="C2">
        <v>0</v>
      </c>
      <c r="D2" t="s">
        <v>6</v>
      </c>
      <c r="E2" s="12" t="s">
        <v>41</v>
      </c>
    </row>
    <row r="3" spans="1:5" x14ac:dyDescent="0.25">
      <c r="A3">
        <v>0</v>
      </c>
      <c r="B3">
        <v>0</v>
      </c>
      <c r="C3">
        <v>1</v>
      </c>
      <c r="D3" t="s">
        <v>7</v>
      </c>
      <c r="E3" t="s">
        <v>37</v>
      </c>
    </row>
    <row r="4" spans="1:5" x14ac:dyDescent="0.25">
      <c r="A4">
        <v>0</v>
      </c>
      <c r="B4">
        <v>1</v>
      </c>
      <c r="C4">
        <v>0</v>
      </c>
      <c r="D4" t="s">
        <v>8</v>
      </c>
      <c r="E4" t="s">
        <v>38</v>
      </c>
    </row>
    <row r="5" spans="1:5" x14ac:dyDescent="0.25">
      <c r="A5">
        <v>0</v>
      </c>
      <c r="B5">
        <v>1</v>
      </c>
      <c r="C5">
        <v>1</v>
      </c>
      <c r="D5" t="s">
        <v>9</v>
      </c>
      <c r="E5" t="s">
        <v>39</v>
      </c>
    </row>
    <row r="6" spans="1:5" x14ac:dyDescent="0.25">
      <c r="A6">
        <v>1</v>
      </c>
      <c r="B6">
        <v>0</v>
      </c>
      <c r="C6">
        <v>0</v>
      </c>
      <c r="D6" t="s">
        <v>10</v>
      </c>
    </row>
    <row r="7" spans="1:5" x14ac:dyDescent="0.25">
      <c r="A7">
        <v>1</v>
      </c>
      <c r="B7">
        <v>0</v>
      </c>
      <c r="C7">
        <v>1</v>
      </c>
      <c r="D7" t="s">
        <v>11</v>
      </c>
    </row>
    <row r="8" spans="1:5" x14ac:dyDescent="0.25">
      <c r="A8">
        <v>1</v>
      </c>
      <c r="B8">
        <v>1</v>
      </c>
      <c r="C8">
        <v>0</v>
      </c>
      <c r="D8" t="s">
        <v>12</v>
      </c>
    </row>
    <row r="9" spans="1:5" x14ac:dyDescent="0.25">
      <c r="A9">
        <v>1</v>
      </c>
      <c r="B9">
        <v>1</v>
      </c>
      <c r="C9">
        <v>1</v>
      </c>
      <c r="D9" t="s">
        <v>13</v>
      </c>
    </row>
    <row r="12" spans="1:5" x14ac:dyDescent="0.25">
      <c r="A12" s="3" t="s">
        <v>33</v>
      </c>
      <c r="B12" s="3"/>
    </row>
  </sheetData>
  <phoneticPr fontId="1" type="noConversion"/>
  <hyperlinks>
    <hyperlink ref="A12" location="microprogram!A1" display="返回主表" xr:uid="{9792045F-9427-4D99-9AA4-355184776833}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501D7-FC88-4086-9E1B-7D80D1BB5265}">
  <dimension ref="A1:E12"/>
  <sheetViews>
    <sheetView workbookViewId="0">
      <selection activeCell="E10" sqref="E10"/>
    </sheetView>
  </sheetViews>
  <sheetFormatPr defaultRowHeight="13.8" x14ac:dyDescent="0.25"/>
  <cols>
    <col min="5" max="5" width="46.88671875" customWidth="1"/>
  </cols>
  <sheetData>
    <row r="1" spans="1:5" x14ac:dyDescent="0.25">
      <c r="A1" t="s">
        <v>17</v>
      </c>
      <c r="B1" t="s">
        <v>16</v>
      </c>
      <c r="C1" t="s">
        <v>15</v>
      </c>
      <c r="D1" t="s">
        <v>4</v>
      </c>
      <c r="E1" t="s">
        <v>5</v>
      </c>
    </row>
    <row r="2" spans="1:5" x14ac:dyDescent="0.25">
      <c r="A2">
        <v>0</v>
      </c>
      <c r="B2">
        <v>0</v>
      </c>
      <c r="C2">
        <v>0</v>
      </c>
      <c r="D2" t="s">
        <v>6</v>
      </c>
      <c r="E2" s="12" t="s">
        <v>78</v>
      </c>
    </row>
    <row r="3" spans="1:5" x14ac:dyDescent="0.25">
      <c r="A3">
        <v>0</v>
      </c>
      <c r="B3">
        <v>0</v>
      </c>
      <c r="C3">
        <v>1</v>
      </c>
      <c r="D3" t="s">
        <v>7</v>
      </c>
      <c r="E3" t="s">
        <v>79</v>
      </c>
    </row>
    <row r="4" spans="1:5" x14ac:dyDescent="0.25">
      <c r="A4">
        <v>0</v>
      </c>
      <c r="B4">
        <v>1</v>
      </c>
      <c r="C4">
        <v>0</v>
      </c>
      <c r="D4" t="s">
        <v>8</v>
      </c>
      <c r="E4" t="s">
        <v>18</v>
      </c>
    </row>
    <row r="5" spans="1:5" x14ac:dyDescent="0.25">
      <c r="A5">
        <v>0</v>
      </c>
      <c r="B5">
        <v>1</v>
      </c>
      <c r="C5">
        <v>1</v>
      </c>
      <c r="D5" t="s">
        <v>9</v>
      </c>
      <c r="E5" t="s">
        <v>19</v>
      </c>
    </row>
    <row r="6" spans="1:5" x14ac:dyDescent="0.25">
      <c r="A6">
        <v>1</v>
      </c>
      <c r="B6">
        <v>0</v>
      </c>
      <c r="C6">
        <v>0</v>
      </c>
      <c r="D6" t="s">
        <v>10</v>
      </c>
      <c r="E6" t="s">
        <v>20</v>
      </c>
    </row>
    <row r="7" spans="1:5" x14ac:dyDescent="0.25">
      <c r="A7">
        <v>1</v>
      </c>
      <c r="B7">
        <v>0</v>
      </c>
      <c r="C7">
        <v>1</v>
      </c>
      <c r="D7" t="s">
        <v>11</v>
      </c>
      <c r="E7" t="s">
        <v>21</v>
      </c>
    </row>
    <row r="8" spans="1:5" x14ac:dyDescent="0.25">
      <c r="A8">
        <v>1</v>
      </c>
      <c r="B8">
        <v>1</v>
      </c>
      <c r="C8">
        <v>0</v>
      </c>
      <c r="D8" t="s">
        <v>12</v>
      </c>
      <c r="E8" s="5" t="s">
        <v>14</v>
      </c>
    </row>
    <row r="9" spans="1:5" x14ac:dyDescent="0.25">
      <c r="A9">
        <v>1</v>
      </c>
      <c r="B9">
        <v>1</v>
      </c>
      <c r="C9">
        <v>1</v>
      </c>
      <c r="D9" t="s">
        <v>13</v>
      </c>
      <c r="E9" s="5" t="s">
        <v>14</v>
      </c>
    </row>
    <row r="12" spans="1:5" x14ac:dyDescent="0.25">
      <c r="A12" s="3" t="s">
        <v>33</v>
      </c>
    </row>
  </sheetData>
  <phoneticPr fontId="1" type="noConversion"/>
  <hyperlinks>
    <hyperlink ref="A12" location="microprogram!A1" display="返回主表" xr:uid="{3BB5A5D5-3754-4F52-B06D-D0CE30FA887E}"/>
  </hyperlink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4BE07-AADB-41FD-84DD-813A6C86A26F}">
  <dimension ref="A1:F16"/>
  <sheetViews>
    <sheetView workbookViewId="0">
      <selection activeCell="E5" sqref="E5"/>
    </sheetView>
  </sheetViews>
  <sheetFormatPr defaultRowHeight="13.8" x14ac:dyDescent="0.25"/>
  <cols>
    <col min="5" max="5" width="44" customWidth="1"/>
    <col min="6" max="6" width="25.21875" bestFit="1" customWidth="1"/>
  </cols>
  <sheetData>
    <row r="1" spans="1:6" x14ac:dyDescent="0.25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77</v>
      </c>
    </row>
    <row r="2" spans="1:6" x14ac:dyDescent="0.25">
      <c r="A2">
        <v>0</v>
      </c>
      <c r="B2">
        <v>0</v>
      </c>
      <c r="C2">
        <v>0</v>
      </c>
      <c r="D2" t="s">
        <v>6</v>
      </c>
      <c r="E2" s="5" t="s">
        <v>14</v>
      </c>
    </row>
    <row r="3" spans="1:6" x14ac:dyDescent="0.25">
      <c r="A3">
        <v>0</v>
      </c>
      <c r="B3">
        <v>0</v>
      </c>
      <c r="C3">
        <v>1</v>
      </c>
      <c r="D3" t="s">
        <v>7</v>
      </c>
      <c r="E3" t="s">
        <v>40</v>
      </c>
    </row>
    <row r="4" spans="1:6" x14ac:dyDescent="0.25">
      <c r="A4">
        <v>0</v>
      </c>
      <c r="B4">
        <v>1</v>
      </c>
      <c r="C4">
        <v>0</v>
      </c>
      <c r="D4" t="s">
        <v>8</v>
      </c>
      <c r="E4" t="s">
        <v>80</v>
      </c>
    </row>
    <row r="5" spans="1:6" x14ac:dyDescent="0.25">
      <c r="A5">
        <v>0</v>
      </c>
      <c r="B5">
        <v>1</v>
      </c>
      <c r="C5">
        <v>1</v>
      </c>
      <c r="D5" t="s">
        <v>9</v>
      </c>
      <c r="E5" t="s">
        <v>82</v>
      </c>
      <c r="F5" t="s">
        <v>81</v>
      </c>
    </row>
    <row r="6" spans="1:6" x14ac:dyDescent="0.25">
      <c r="A6">
        <v>1</v>
      </c>
      <c r="B6">
        <v>0</v>
      </c>
      <c r="C6">
        <v>0</v>
      </c>
      <c r="D6" t="s">
        <v>10</v>
      </c>
      <c r="E6" t="s">
        <v>49</v>
      </c>
    </row>
    <row r="7" spans="1:6" x14ac:dyDescent="0.25">
      <c r="A7">
        <v>1</v>
      </c>
      <c r="B7">
        <v>0</v>
      </c>
      <c r="C7">
        <v>1</v>
      </c>
      <c r="D7" t="s">
        <v>11</v>
      </c>
      <c r="E7" s="5" t="s">
        <v>43</v>
      </c>
    </row>
    <row r="8" spans="1:6" x14ac:dyDescent="0.25">
      <c r="A8">
        <v>1</v>
      </c>
      <c r="B8">
        <v>1</v>
      </c>
      <c r="C8">
        <v>0</v>
      </c>
      <c r="D8" t="s">
        <v>12</v>
      </c>
      <c r="E8" s="5" t="s">
        <v>43</v>
      </c>
    </row>
    <row r="9" spans="1:6" x14ac:dyDescent="0.25">
      <c r="A9">
        <v>1</v>
      </c>
      <c r="B9">
        <v>1</v>
      </c>
      <c r="C9">
        <v>1</v>
      </c>
      <c r="D9" t="s">
        <v>13</v>
      </c>
      <c r="E9" s="5" t="s">
        <v>43</v>
      </c>
    </row>
    <row r="10" spans="1:6" x14ac:dyDescent="0.25">
      <c r="E10" s="5" t="s">
        <v>44</v>
      </c>
    </row>
    <row r="11" spans="1:6" x14ac:dyDescent="0.25">
      <c r="E11" s="5" t="s">
        <v>43</v>
      </c>
    </row>
    <row r="12" spans="1:6" x14ac:dyDescent="0.25">
      <c r="A12" s="3" t="s">
        <v>33</v>
      </c>
      <c r="E12" s="5" t="s">
        <v>43</v>
      </c>
    </row>
    <row r="13" spans="1:6" x14ac:dyDescent="0.25">
      <c r="E13" s="5" t="s">
        <v>45</v>
      </c>
    </row>
    <row r="14" spans="1:6" x14ac:dyDescent="0.25">
      <c r="E14" s="5" t="s">
        <v>46</v>
      </c>
    </row>
    <row r="15" spans="1:6" x14ac:dyDescent="0.25">
      <c r="E15" s="5" t="s">
        <v>47</v>
      </c>
    </row>
    <row r="16" spans="1:6" x14ac:dyDescent="0.25">
      <c r="E16" s="5" t="s">
        <v>48</v>
      </c>
    </row>
  </sheetData>
  <phoneticPr fontId="1" type="noConversion"/>
  <hyperlinks>
    <hyperlink ref="A12" location="microprogram!A1" display="返回主表" xr:uid="{149374E1-9A4D-4ADF-9DB3-3EAE3214E942}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60F1C9-0020-440C-BC03-E9095FA972C7}">
  <dimension ref="A1:D12"/>
  <sheetViews>
    <sheetView workbookViewId="0">
      <selection activeCell="D4" sqref="D4"/>
    </sheetView>
  </sheetViews>
  <sheetFormatPr defaultRowHeight="13.8" x14ac:dyDescent="0.25"/>
  <cols>
    <col min="4" max="4" width="23.44140625" bestFit="1" customWidth="1"/>
  </cols>
  <sheetData>
    <row r="1" spans="1:4" x14ac:dyDescent="0.25">
      <c r="A1" t="s">
        <v>29</v>
      </c>
      <c r="B1" t="s">
        <v>30</v>
      </c>
      <c r="C1" t="s">
        <v>4</v>
      </c>
      <c r="D1" t="s">
        <v>5</v>
      </c>
    </row>
    <row r="2" spans="1:4" x14ac:dyDescent="0.25">
      <c r="A2">
        <v>0</v>
      </c>
      <c r="B2">
        <v>0</v>
      </c>
      <c r="C2" t="s">
        <v>6</v>
      </c>
      <c r="D2" t="s">
        <v>74</v>
      </c>
    </row>
    <row r="3" spans="1:4" x14ac:dyDescent="0.25">
      <c r="A3">
        <v>0</v>
      </c>
      <c r="B3">
        <v>1</v>
      </c>
      <c r="C3" t="s">
        <v>7</v>
      </c>
      <c r="D3" t="s">
        <v>103</v>
      </c>
    </row>
    <row r="4" spans="1:4" x14ac:dyDescent="0.25">
      <c r="A4">
        <v>1</v>
      </c>
      <c r="B4">
        <v>0</v>
      </c>
      <c r="C4" t="s">
        <v>8</v>
      </c>
      <c r="D4" t="s">
        <v>101</v>
      </c>
    </row>
    <row r="5" spans="1:4" x14ac:dyDescent="0.25">
      <c r="A5">
        <v>1</v>
      </c>
      <c r="B5">
        <v>1</v>
      </c>
      <c r="C5" t="s">
        <v>9</v>
      </c>
      <c r="D5" t="s">
        <v>75</v>
      </c>
    </row>
    <row r="12" spans="1:4" x14ac:dyDescent="0.25">
      <c r="A12" s="3" t="s">
        <v>33</v>
      </c>
    </row>
  </sheetData>
  <phoneticPr fontId="1" type="noConversion"/>
  <hyperlinks>
    <hyperlink ref="A12" location="microprogram!A1" display="返回主表" xr:uid="{913AB41B-530A-44DD-BEF7-269429D5C436}"/>
  </hyperlink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570383-F291-4240-B363-860AB90DF91C}">
  <dimension ref="A1:E12"/>
  <sheetViews>
    <sheetView workbookViewId="0">
      <selection activeCell="D3" sqref="D3"/>
    </sheetView>
  </sheetViews>
  <sheetFormatPr defaultRowHeight="13.8" x14ac:dyDescent="0.25"/>
  <cols>
    <col min="4" max="4" width="23.44140625" bestFit="1" customWidth="1"/>
    <col min="5" max="5" width="22.44140625" bestFit="1" customWidth="1"/>
  </cols>
  <sheetData>
    <row r="1" spans="1:5" x14ac:dyDescent="0.25">
      <c r="A1" t="s">
        <v>31</v>
      </c>
      <c r="B1" t="s">
        <v>32</v>
      </c>
      <c r="C1" t="s">
        <v>4</v>
      </c>
      <c r="D1" t="s">
        <v>5</v>
      </c>
      <c r="E1" t="s">
        <v>77</v>
      </c>
    </row>
    <row r="2" spans="1:5" x14ac:dyDescent="0.25">
      <c r="A2">
        <v>0</v>
      </c>
      <c r="B2">
        <v>0</v>
      </c>
      <c r="C2" t="s">
        <v>6</v>
      </c>
      <c r="D2" t="s">
        <v>76</v>
      </c>
    </row>
    <row r="3" spans="1:5" x14ac:dyDescent="0.25">
      <c r="A3">
        <v>0</v>
      </c>
      <c r="B3">
        <v>1</v>
      </c>
      <c r="C3" t="s">
        <v>7</v>
      </c>
      <c r="D3" t="s">
        <v>107</v>
      </c>
    </row>
    <row r="4" spans="1:5" x14ac:dyDescent="0.25">
      <c r="A4">
        <v>1</v>
      </c>
      <c r="B4">
        <v>0</v>
      </c>
      <c r="C4" t="s">
        <v>8</v>
      </c>
      <c r="D4" t="s">
        <v>105</v>
      </c>
    </row>
    <row r="5" spans="1:5" x14ac:dyDescent="0.25">
      <c r="A5">
        <v>1</v>
      </c>
      <c r="B5">
        <v>1</v>
      </c>
      <c r="C5" t="s">
        <v>9</v>
      </c>
      <c r="D5" t="s">
        <v>75</v>
      </c>
    </row>
    <row r="12" spans="1:5" x14ac:dyDescent="0.25">
      <c r="A12" s="3" t="s">
        <v>33</v>
      </c>
    </row>
  </sheetData>
  <phoneticPr fontId="1" type="noConversion"/>
  <hyperlinks>
    <hyperlink ref="A12" location="microprogram!A1" display="返回主表" xr:uid="{EBA6D042-D942-41D3-BCBF-B62AD4357339}"/>
  </hyperlink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microprogram</vt:lpstr>
      <vt:lpstr>单列下拉值</vt:lpstr>
      <vt:lpstr>ALU寄存器选择</vt:lpstr>
      <vt:lpstr>运算选择</vt:lpstr>
      <vt:lpstr>CP选择</vt:lpstr>
      <vt:lpstr>后继微地址形成</vt:lpstr>
      <vt:lpstr>A寄存器选择</vt:lpstr>
      <vt:lpstr>B寄存器选择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2022-04-10T09:37:24Z</dcterms:modified>
</cp:coreProperties>
</file>