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EB020D4E-1D04-43F4-AEAC-F8647301FA4E}" xr6:coauthVersionLast="36" xr6:coauthVersionMax="36" xr10:uidLastSave="{00000000-0000-0000-0000-000000000000}"/>
  <bookViews>
    <workbookView xWindow="0" yWindow="0" windowWidth="19200" windowHeight="8052" xr2:uid="{00000000-000D-0000-FFFF-FFFF00000000}"/>
  </bookViews>
  <sheets>
    <sheet name="microprogram" sheetId="1" r:id="rId1"/>
    <sheet name="单列下拉值" sheetId="9" r:id="rId2"/>
    <sheet name="ALU寄存器选择" sheetId="8" r:id="rId3"/>
    <sheet name="运算选择" sheetId="7" r:id="rId4"/>
    <sheet name="CP选择" sheetId="2" r:id="rId5"/>
    <sheet name="后继微地址形成" sheetId="4" r:id="rId6"/>
    <sheet name="A寄存器选择" sheetId="5" r:id="rId7"/>
    <sheet name="B寄存器选择" sheetId="6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4" i="1" l="1"/>
  <c r="V4" i="1"/>
  <c r="W4" i="1"/>
  <c r="X4" i="1"/>
  <c r="Y4" i="1"/>
  <c r="Z4" i="1"/>
  <c r="U5" i="1"/>
  <c r="V5" i="1"/>
  <c r="W5" i="1"/>
  <c r="X5" i="1"/>
  <c r="Y5" i="1"/>
  <c r="Z5" i="1"/>
  <c r="U6" i="1"/>
  <c r="V6" i="1"/>
  <c r="W6" i="1"/>
  <c r="X6" i="1"/>
  <c r="Y6" i="1"/>
  <c r="Z6" i="1"/>
  <c r="U7" i="1"/>
  <c r="V7" i="1"/>
  <c r="W7" i="1"/>
  <c r="X7" i="1"/>
  <c r="Y7" i="1"/>
  <c r="Z7" i="1"/>
  <c r="U8" i="1"/>
  <c r="V8" i="1"/>
  <c r="W8" i="1"/>
  <c r="X8" i="1"/>
  <c r="Y8" i="1"/>
  <c r="Z8" i="1"/>
  <c r="U9" i="1"/>
  <c r="V9" i="1"/>
  <c r="W9" i="1"/>
  <c r="X9" i="1"/>
  <c r="Y9" i="1"/>
  <c r="Z9" i="1"/>
  <c r="U10" i="1"/>
  <c r="V10" i="1"/>
  <c r="W10" i="1"/>
  <c r="X10" i="1"/>
  <c r="Y10" i="1"/>
  <c r="Z10" i="1"/>
  <c r="U11" i="1"/>
  <c r="V11" i="1"/>
  <c r="W11" i="1"/>
  <c r="X11" i="1"/>
  <c r="Y11" i="1"/>
  <c r="Z11" i="1"/>
  <c r="U12" i="1"/>
  <c r="V12" i="1"/>
  <c r="W12" i="1"/>
  <c r="X12" i="1"/>
  <c r="Y12" i="1"/>
  <c r="Z12" i="1"/>
  <c r="U13" i="1"/>
  <c r="V13" i="1"/>
  <c r="W13" i="1"/>
  <c r="X13" i="1"/>
  <c r="Y13" i="1"/>
  <c r="Z13" i="1"/>
  <c r="U14" i="1"/>
  <c r="V14" i="1"/>
  <c r="W14" i="1"/>
  <c r="X14" i="1"/>
  <c r="Y14" i="1"/>
  <c r="Z14" i="1"/>
  <c r="U15" i="1"/>
  <c r="V15" i="1"/>
  <c r="W15" i="1"/>
  <c r="X15" i="1"/>
  <c r="Y15" i="1"/>
  <c r="Z15" i="1"/>
  <c r="U16" i="1"/>
  <c r="V16" i="1"/>
  <c r="W16" i="1"/>
  <c r="X16" i="1"/>
  <c r="Y16" i="1"/>
  <c r="Z16" i="1"/>
  <c r="U17" i="1"/>
  <c r="V17" i="1"/>
  <c r="W17" i="1"/>
  <c r="X17" i="1"/>
  <c r="Y17" i="1"/>
  <c r="Z17" i="1"/>
  <c r="U18" i="1"/>
  <c r="V18" i="1"/>
  <c r="W18" i="1"/>
  <c r="X18" i="1"/>
  <c r="Y18" i="1"/>
  <c r="Z18" i="1"/>
  <c r="U19" i="1"/>
  <c r="V19" i="1"/>
  <c r="W19" i="1"/>
  <c r="X19" i="1"/>
  <c r="Y19" i="1"/>
  <c r="Z19" i="1"/>
  <c r="U20" i="1"/>
  <c r="V20" i="1"/>
  <c r="W20" i="1"/>
  <c r="X20" i="1"/>
  <c r="Y20" i="1"/>
  <c r="Z20" i="1"/>
  <c r="U21" i="1"/>
  <c r="V21" i="1"/>
  <c r="W21" i="1"/>
  <c r="X21" i="1"/>
  <c r="Y21" i="1"/>
  <c r="Z21" i="1"/>
  <c r="U22" i="1"/>
  <c r="V22" i="1"/>
  <c r="W22" i="1"/>
  <c r="X22" i="1"/>
  <c r="Y22" i="1"/>
  <c r="Z22" i="1"/>
  <c r="U23" i="1"/>
  <c r="V23" i="1"/>
  <c r="W23" i="1"/>
  <c r="X23" i="1"/>
  <c r="Y23" i="1"/>
  <c r="Z23" i="1"/>
  <c r="U24" i="1"/>
  <c r="V24" i="1"/>
  <c r="W24" i="1"/>
  <c r="X24" i="1"/>
  <c r="Y24" i="1"/>
  <c r="Z24" i="1"/>
  <c r="U25" i="1"/>
  <c r="V25" i="1"/>
  <c r="W25" i="1"/>
  <c r="X25" i="1"/>
  <c r="Y25" i="1"/>
  <c r="Z25" i="1"/>
  <c r="U26" i="1"/>
  <c r="V26" i="1"/>
  <c r="W26" i="1"/>
  <c r="X26" i="1"/>
  <c r="Y26" i="1"/>
  <c r="Z26" i="1"/>
  <c r="U27" i="1"/>
  <c r="V27" i="1"/>
  <c r="W27" i="1"/>
  <c r="X27" i="1"/>
  <c r="Y27" i="1"/>
  <c r="Z27" i="1"/>
  <c r="U28" i="1"/>
  <c r="V28" i="1"/>
  <c r="W28" i="1"/>
  <c r="X28" i="1"/>
  <c r="Y28" i="1"/>
  <c r="Z28" i="1"/>
  <c r="U29" i="1"/>
  <c r="V29" i="1"/>
  <c r="W29" i="1"/>
  <c r="X29" i="1"/>
  <c r="Y29" i="1"/>
  <c r="Z29" i="1"/>
  <c r="U30" i="1"/>
  <c r="V30" i="1"/>
  <c r="W30" i="1"/>
  <c r="X30" i="1"/>
  <c r="Y30" i="1"/>
  <c r="Z30" i="1"/>
  <c r="U31" i="1"/>
  <c r="V31" i="1"/>
  <c r="W31" i="1"/>
  <c r="X31" i="1"/>
  <c r="Y31" i="1"/>
  <c r="Z31" i="1"/>
  <c r="U32" i="1"/>
  <c r="V32" i="1"/>
  <c r="W32" i="1"/>
  <c r="X32" i="1"/>
  <c r="Y32" i="1"/>
  <c r="Z32" i="1"/>
  <c r="U33" i="1"/>
  <c r="V33" i="1"/>
  <c r="W33" i="1"/>
  <c r="X33" i="1"/>
  <c r="Y33" i="1"/>
  <c r="Z33" i="1"/>
  <c r="U34" i="1"/>
  <c r="V34" i="1"/>
  <c r="W34" i="1"/>
  <c r="X34" i="1"/>
  <c r="Y34" i="1"/>
  <c r="Z34" i="1"/>
  <c r="U35" i="1"/>
  <c r="V35" i="1"/>
  <c r="W35" i="1"/>
  <c r="X35" i="1"/>
  <c r="Y35" i="1"/>
  <c r="Z35" i="1"/>
  <c r="U36" i="1"/>
  <c r="V36" i="1"/>
  <c r="W36" i="1"/>
  <c r="X36" i="1"/>
  <c r="Y36" i="1"/>
  <c r="Z36" i="1"/>
  <c r="U37" i="1"/>
  <c r="V37" i="1"/>
  <c r="W37" i="1"/>
  <c r="X37" i="1"/>
  <c r="Y37" i="1"/>
  <c r="Z37" i="1"/>
  <c r="U38" i="1"/>
  <c r="V38" i="1"/>
  <c r="W38" i="1"/>
  <c r="X38" i="1"/>
  <c r="Y38" i="1"/>
  <c r="Z38" i="1"/>
  <c r="U39" i="1"/>
  <c r="V39" i="1"/>
  <c r="W39" i="1"/>
  <c r="X39" i="1"/>
  <c r="Y39" i="1"/>
  <c r="Z39" i="1"/>
  <c r="U40" i="1"/>
  <c r="V40" i="1"/>
  <c r="W40" i="1"/>
  <c r="X40" i="1"/>
  <c r="Y40" i="1"/>
  <c r="Z40" i="1"/>
  <c r="U41" i="1"/>
  <c r="V41" i="1"/>
  <c r="W41" i="1"/>
  <c r="X41" i="1"/>
  <c r="Y41" i="1"/>
  <c r="Z41" i="1"/>
  <c r="U42" i="1"/>
  <c r="V42" i="1"/>
  <c r="W42" i="1"/>
  <c r="X42" i="1"/>
  <c r="Y42" i="1"/>
  <c r="Z42" i="1"/>
  <c r="U43" i="1"/>
  <c r="V43" i="1"/>
  <c r="W43" i="1"/>
  <c r="X43" i="1"/>
  <c r="Y43" i="1"/>
  <c r="Z43" i="1"/>
  <c r="U44" i="1"/>
  <c r="V44" i="1"/>
  <c r="W44" i="1"/>
  <c r="X44" i="1"/>
  <c r="Y44" i="1"/>
  <c r="Z44" i="1"/>
  <c r="U45" i="1"/>
  <c r="V45" i="1"/>
  <c r="W45" i="1"/>
  <c r="X45" i="1"/>
  <c r="Y45" i="1"/>
  <c r="Z45" i="1"/>
  <c r="U46" i="1"/>
  <c r="V46" i="1"/>
  <c r="W46" i="1"/>
  <c r="X46" i="1"/>
  <c r="Y46" i="1"/>
  <c r="Z46" i="1"/>
  <c r="U47" i="1"/>
  <c r="V47" i="1"/>
  <c r="W47" i="1"/>
  <c r="X47" i="1"/>
  <c r="Y47" i="1"/>
  <c r="Z47" i="1"/>
  <c r="U48" i="1"/>
  <c r="V48" i="1"/>
  <c r="W48" i="1"/>
  <c r="X48" i="1"/>
  <c r="Y48" i="1"/>
  <c r="Z48" i="1"/>
  <c r="U49" i="1"/>
  <c r="V49" i="1"/>
  <c r="W49" i="1"/>
  <c r="X49" i="1"/>
  <c r="Y49" i="1"/>
  <c r="Z49" i="1"/>
  <c r="U50" i="1"/>
  <c r="V50" i="1"/>
  <c r="W50" i="1"/>
  <c r="X50" i="1"/>
  <c r="Y50" i="1"/>
  <c r="Z50" i="1"/>
  <c r="U51" i="1"/>
  <c r="V51" i="1"/>
  <c r="W51" i="1"/>
  <c r="X51" i="1"/>
  <c r="Y51" i="1"/>
  <c r="Z51" i="1"/>
  <c r="U52" i="1"/>
  <c r="V52" i="1"/>
  <c r="W52" i="1"/>
  <c r="X52" i="1"/>
  <c r="Y52" i="1"/>
  <c r="Z52" i="1"/>
  <c r="U53" i="1"/>
  <c r="V53" i="1"/>
  <c r="W53" i="1"/>
  <c r="X53" i="1"/>
  <c r="Y53" i="1"/>
  <c r="Z53" i="1"/>
  <c r="U54" i="1"/>
  <c r="V54" i="1"/>
  <c r="W54" i="1"/>
  <c r="X54" i="1"/>
  <c r="Y54" i="1"/>
  <c r="Z54" i="1"/>
  <c r="U55" i="1"/>
  <c r="V55" i="1"/>
  <c r="W55" i="1"/>
  <c r="X55" i="1"/>
  <c r="Y55" i="1"/>
  <c r="Z55" i="1"/>
  <c r="U56" i="1"/>
  <c r="V56" i="1"/>
  <c r="W56" i="1"/>
  <c r="X56" i="1"/>
  <c r="Y56" i="1"/>
  <c r="Z56" i="1"/>
  <c r="U57" i="1"/>
  <c r="V57" i="1"/>
  <c r="W57" i="1"/>
  <c r="X57" i="1"/>
  <c r="Y57" i="1"/>
  <c r="Z57" i="1"/>
  <c r="U58" i="1"/>
  <c r="V58" i="1"/>
  <c r="W58" i="1"/>
  <c r="X58" i="1"/>
  <c r="Y58" i="1"/>
  <c r="Z58" i="1"/>
  <c r="U59" i="1"/>
  <c r="V59" i="1"/>
  <c r="W59" i="1"/>
  <c r="X59" i="1"/>
  <c r="Y59" i="1"/>
  <c r="Z59" i="1"/>
  <c r="U60" i="1"/>
  <c r="V60" i="1"/>
  <c r="W60" i="1"/>
  <c r="X60" i="1"/>
  <c r="Y60" i="1"/>
  <c r="Z60" i="1"/>
  <c r="U61" i="1"/>
  <c r="V61" i="1"/>
  <c r="W61" i="1"/>
  <c r="X61" i="1"/>
  <c r="Y61" i="1"/>
  <c r="Z61" i="1"/>
  <c r="U62" i="1"/>
  <c r="V62" i="1"/>
  <c r="W62" i="1"/>
  <c r="X62" i="1"/>
  <c r="Y62" i="1"/>
  <c r="Z62" i="1"/>
  <c r="U63" i="1"/>
  <c r="V63" i="1"/>
  <c r="W63" i="1"/>
  <c r="X63" i="1"/>
  <c r="Y63" i="1"/>
  <c r="Z63" i="1"/>
  <c r="U64" i="1"/>
  <c r="V64" i="1"/>
  <c r="W64" i="1"/>
  <c r="X64" i="1"/>
  <c r="Y64" i="1"/>
  <c r="Z64" i="1"/>
  <c r="U65" i="1"/>
  <c r="V65" i="1"/>
  <c r="W65" i="1"/>
  <c r="X65" i="1"/>
  <c r="Y65" i="1"/>
  <c r="Z65" i="1"/>
  <c r="U66" i="1"/>
  <c r="V66" i="1"/>
  <c r="W66" i="1"/>
  <c r="X66" i="1"/>
  <c r="Y66" i="1"/>
  <c r="Z66" i="1"/>
  <c r="U67" i="1"/>
  <c r="V67" i="1"/>
  <c r="W67" i="1"/>
  <c r="X67" i="1"/>
  <c r="Y67" i="1"/>
  <c r="Z67" i="1"/>
  <c r="U68" i="1"/>
  <c r="V68" i="1"/>
  <c r="W68" i="1"/>
  <c r="X68" i="1"/>
  <c r="Y68" i="1"/>
  <c r="Z68" i="1"/>
  <c r="U69" i="1"/>
  <c r="V69" i="1"/>
  <c r="W69" i="1"/>
  <c r="X69" i="1"/>
  <c r="Y69" i="1"/>
  <c r="Z69" i="1"/>
  <c r="U70" i="1"/>
  <c r="V70" i="1"/>
  <c r="W70" i="1"/>
  <c r="X70" i="1"/>
  <c r="Y70" i="1"/>
  <c r="Z70" i="1"/>
  <c r="U71" i="1"/>
  <c r="V71" i="1"/>
  <c r="W71" i="1"/>
  <c r="X71" i="1"/>
  <c r="Y71" i="1"/>
  <c r="Z71" i="1"/>
  <c r="U72" i="1"/>
  <c r="V72" i="1"/>
  <c r="W72" i="1"/>
  <c r="X72" i="1"/>
  <c r="Y72" i="1"/>
  <c r="Z72" i="1"/>
  <c r="U73" i="1"/>
  <c r="V73" i="1"/>
  <c r="W73" i="1"/>
  <c r="X73" i="1"/>
  <c r="Y73" i="1"/>
  <c r="Z73" i="1"/>
  <c r="U74" i="1"/>
  <c r="V74" i="1"/>
  <c r="W74" i="1"/>
  <c r="X74" i="1"/>
  <c r="Y74" i="1"/>
  <c r="Z74" i="1"/>
  <c r="U75" i="1"/>
  <c r="V75" i="1"/>
  <c r="W75" i="1"/>
  <c r="X75" i="1"/>
  <c r="Y75" i="1"/>
  <c r="Z75" i="1"/>
  <c r="U76" i="1"/>
  <c r="V76" i="1"/>
  <c r="W76" i="1"/>
  <c r="X76" i="1"/>
  <c r="Y76" i="1"/>
  <c r="Z76" i="1"/>
  <c r="U77" i="1"/>
  <c r="V77" i="1"/>
  <c r="W77" i="1"/>
  <c r="X77" i="1"/>
  <c r="Y77" i="1"/>
  <c r="Z77" i="1"/>
  <c r="U78" i="1"/>
  <c r="V78" i="1"/>
  <c r="W78" i="1"/>
  <c r="X78" i="1"/>
  <c r="Y78" i="1"/>
  <c r="Z78" i="1"/>
  <c r="U79" i="1"/>
  <c r="V79" i="1"/>
  <c r="W79" i="1"/>
  <c r="X79" i="1"/>
  <c r="Y79" i="1"/>
  <c r="Z79" i="1"/>
  <c r="U80" i="1"/>
  <c r="V80" i="1"/>
  <c r="W80" i="1"/>
  <c r="X80" i="1"/>
  <c r="Y80" i="1"/>
  <c r="Z80" i="1"/>
  <c r="U81" i="1"/>
  <c r="V81" i="1"/>
  <c r="W81" i="1"/>
  <c r="X81" i="1"/>
  <c r="Y81" i="1"/>
  <c r="Z81" i="1"/>
  <c r="U82" i="1"/>
  <c r="V82" i="1"/>
  <c r="W82" i="1"/>
  <c r="X82" i="1"/>
  <c r="Y82" i="1"/>
  <c r="Z82" i="1"/>
  <c r="U83" i="1"/>
  <c r="V83" i="1"/>
  <c r="W83" i="1"/>
  <c r="X83" i="1"/>
  <c r="Y83" i="1"/>
  <c r="Z83" i="1"/>
  <c r="U84" i="1"/>
  <c r="V84" i="1"/>
  <c r="W84" i="1"/>
  <c r="X84" i="1"/>
  <c r="Y84" i="1"/>
  <c r="Z84" i="1"/>
  <c r="U85" i="1"/>
  <c r="V85" i="1"/>
  <c r="W85" i="1"/>
  <c r="X85" i="1"/>
  <c r="Y85" i="1"/>
  <c r="Z85" i="1"/>
  <c r="U86" i="1"/>
  <c r="V86" i="1"/>
  <c r="W86" i="1"/>
  <c r="X86" i="1"/>
  <c r="Y86" i="1"/>
  <c r="Z86" i="1"/>
  <c r="U87" i="1"/>
  <c r="V87" i="1"/>
  <c r="W87" i="1"/>
  <c r="X87" i="1"/>
  <c r="Y87" i="1"/>
  <c r="Z87" i="1"/>
  <c r="U88" i="1"/>
  <c r="V88" i="1"/>
  <c r="W88" i="1"/>
  <c r="X88" i="1"/>
  <c r="Y88" i="1"/>
  <c r="Z88" i="1"/>
  <c r="U89" i="1"/>
  <c r="V89" i="1"/>
  <c r="W89" i="1"/>
  <c r="X89" i="1"/>
  <c r="Y89" i="1"/>
  <c r="Z89" i="1"/>
  <c r="U90" i="1"/>
  <c r="V90" i="1"/>
  <c r="W90" i="1"/>
  <c r="X90" i="1"/>
  <c r="Y90" i="1"/>
  <c r="Z90" i="1"/>
  <c r="U91" i="1"/>
  <c r="V91" i="1"/>
  <c r="W91" i="1"/>
  <c r="X91" i="1"/>
  <c r="Y91" i="1"/>
  <c r="Z91" i="1"/>
  <c r="U92" i="1"/>
  <c r="V92" i="1"/>
  <c r="W92" i="1"/>
  <c r="X92" i="1"/>
  <c r="Y92" i="1"/>
  <c r="Z92" i="1"/>
  <c r="U93" i="1"/>
  <c r="V93" i="1"/>
  <c r="W93" i="1"/>
  <c r="X93" i="1"/>
  <c r="Y93" i="1"/>
  <c r="Z93" i="1"/>
  <c r="U94" i="1"/>
  <c r="V94" i="1"/>
  <c r="W94" i="1"/>
  <c r="X94" i="1"/>
  <c r="Y94" i="1"/>
  <c r="Z94" i="1"/>
  <c r="U95" i="1"/>
  <c r="V95" i="1"/>
  <c r="W95" i="1"/>
  <c r="X95" i="1"/>
  <c r="Y95" i="1"/>
  <c r="Z95" i="1"/>
  <c r="U96" i="1"/>
  <c r="V96" i="1"/>
  <c r="W96" i="1"/>
  <c r="X96" i="1"/>
  <c r="Y96" i="1"/>
  <c r="Z96" i="1"/>
  <c r="U97" i="1"/>
  <c r="V97" i="1"/>
  <c r="W97" i="1"/>
  <c r="X97" i="1"/>
  <c r="Y97" i="1"/>
  <c r="Z97" i="1"/>
  <c r="U98" i="1"/>
  <c r="V98" i="1"/>
  <c r="W98" i="1"/>
  <c r="X98" i="1"/>
  <c r="Y98" i="1"/>
  <c r="Z98" i="1"/>
  <c r="U99" i="1"/>
  <c r="V99" i="1"/>
  <c r="W99" i="1"/>
  <c r="X99" i="1"/>
  <c r="Y99" i="1"/>
  <c r="Z99" i="1"/>
  <c r="U100" i="1"/>
  <c r="V100" i="1"/>
  <c r="W100" i="1"/>
  <c r="X100" i="1"/>
  <c r="Y100" i="1"/>
  <c r="Z100" i="1"/>
  <c r="U101" i="1"/>
  <c r="V101" i="1"/>
  <c r="W101" i="1"/>
  <c r="X101" i="1"/>
  <c r="Y101" i="1"/>
  <c r="Z101" i="1"/>
  <c r="U102" i="1"/>
  <c r="V102" i="1"/>
  <c r="W102" i="1"/>
  <c r="X102" i="1"/>
  <c r="Y102" i="1"/>
  <c r="Z102" i="1"/>
  <c r="U103" i="1"/>
  <c r="V103" i="1"/>
  <c r="W103" i="1"/>
  <c r="X103" i="1"/>
  <c r="Y103" i="1"/>
  <c r="Z103" i="1"/>
  <c r="U104" i="1"/>
  <c r="V104" i="1"/>
  <c r="W104" i="1"/>
  <c r="X104" i="1"/>
  <c r="Y104" i="1"/>
  <c r="Z104" i="1"/>
  <c r="U105" i="1"/>
  <c r="V105" i="1"/>
  <c r="W105" i="1"/>
  <c r="X105" i="1"/>
  <c r="Y105" i="1"/>
  <c r="Z105" i="1"/>
  <c r="U106" i="1"/>
  <c r="V106" i="1"/>
  <c r="W106" i="1"/>
  <c r="X106" i="1"/>
  <c r="Y106" i="1"/>
  <c r="Z106" i="1"/>
  <c r="U107" i="1"/>
  <c r="V107" i="1"/>
  <c r="W107" i="1"/>
  <c r="X107" i="1"/>
  <c r="Y107" i="1"/>
  <c r="Z107" i="1"/>
  <c r="U108" i="1"/>
  <c r="V108" i="1"/>
  <c r="W108" i="1"/>
  <c r="X108" i="1"/>
  <c r="Y108" i="1"/>
  <c r="Z108" i="1"/>
  <c r="U109" i="1"/>
  <c r="V109" i="1"/>
  <c r="W109" i="1"/>
  <c r="X109" i="1"/>
  <c r="Y109" i="1"/>
  <c r="Z109" i="1"/>
  <c r="U110" i="1"/>
  <c r="V110" i="1"/>
  <c r="W110" i="1"/>
  <c r="X110" i="1"/>
  <c r="Y110" i="1"/>
  <c r="Z110" i="1"/>
  <c r="U111" i="1"/>
  <c r="V111" i="1"/>
  <c r="W111" i="1"/>
  <c r="X111" i="1"/>
  <c r="Y111" i="1"/>
  <c r="Z111" i="1"/>
  <c r="U112" i="1"/>
  <c r="V112" i="1"/>
  <c r="W112" i="1"/>
  <c r="X112" i="1"/>
  <c r="Y112" i="1"/>
  <c r="Z112" i="1"/>
  <c r="U113" i="1"/>
  <c r="V113" i="1"/>
  <c r="W113" i="1"/>
  <c r="X113" i="1"/>
  <c r="Y113" i="1"/>
  <c r="Z113" i="1"/>
  <c r="U114" i="1"/>
  <c r="V114" i="1"/>
  <c r="W114" i="1"/>
  <c r="X114" i="1"/>
  <c r="Y114" i="1"/>
  <c r="Z114" i="1"/>
  <c r="U115" i="1"/>
  <c r="V115" i="1"/>
  <c r="W115" i="1"/>
  <c r="X115" i="1"/>
  <c r="Y115" i="1"/>
  <c r="Z115" i="1"/>
  <c r="U116" i="1"/>
  <c r="V116" i="1"/>
  <c r="W116" i="1"/>
  <c r="X116" i="1"/>
  <c r="Y116" i="1"/>
  <c r="Z116" i="1"/>
  <c r="U117" i="1"/>
  <c r="V117" i="1"/>
  <c r="W117" i="1"/>
  <c r="X117" i="1"/>
  <c r="Y117" i="1"/>
  <c r="Z117" i="1"/>
  <c r="U118" i="1"/>
  <c r="V118" i="1"/>
  <c r="W118" i="1"/>
  <c r="X118" i="1"/>
  <c r="Y118" i="1"/>
  <c r="Z118" i="1"/>
  <c r="U119" i="1"/>
  <c r="V119" i="1"/>
  <c r="W119" i="1"/>
  <c r="X119" i="1"/>
  <c r="Y119" i="1"/>
  <c r="Z119" i="1"/>
  <c r="U120" i="1"/>
  <c r="V120" i="1"/>
  <c r="W120" i="1"/>
  <c r="X120" i="1"/>
  <c r="Y120" i="1"/>
  <c r="Z120" i="1"/>
  <c r="U121" i="1"/>
  <c r="V121" i="1"/>
  <c r="W121" i="1"/>
  <c r="X121" i="1"/>
  <c r="Y121" i="1"/>
  <c r="Z121" i="1"/>
  <c r="U122" i="1"/>
  <c r="V122" i="1"/>
  <c r="W122" i="1"/>
  <c r="X122" i="1"/>
  <c r="Y122" i="1"/>
  <c r="Z122" i="1"/>
  <c r="U123" i="1"/>
  <c r="V123" i="1"/>
  <c r="W123" i="1"/>
  <c r="X123" i="1"/>
  <c r="Y123" i="1"/>
  <c r="Z123" i="1"/>
  <c r="U124" i="1"/>
  <c r="V124" i="1"/>
  <c r="W124" i="1"/>
  <c r="X124" i="1"/>
  <c r="Y124" i="1"/>
  <c r="Z124" i="1"/>
  <c r="U125" i="1"/>
  <c r="V125" i="1"/>
  <c r="W125" i="1"/>
  <c r="X125" i="1"/>
  <c r="Y125" i="1"/>
  <c r="Z125" i="1"/>
  <c r="U126" i="1"/>
  <c r="V126" i="1"/>
  <c r="W126" i="1"/>
  <c r="X126" i="1"/>
  <c r="Y126" i="1"/>
  <c r="Z126" i="1"/>
  <c r="U127" i="1"/>
  <c r="V127" i="1"/>
  <c r="W127" i="1"/>
  <c r="X127" i="1"/>
  <c r="Y127" i="1"/>
  <c r="Z127" i="1"/>
  <c r="U128" i="1"/>
  <c r="V128" i="1"/>
  <c r="W128" i="1"/>
  <c r="X128" i="1"/>
  <c r="Y128" i="1"/>
  <c r="Z128" i="1"/>
  <c r="U129" i="1"/>
  <c r="V129" i="1"/>
  <c r="W129" i="1"/>
  <c r="X129" i="1"/>
  <c r="Y129" i="1"/>
  <c r="Z129" i="1"/>
  <c r="U130" i="1"/>
  <c r="V130" i="1"/>
  <c r="W130" i="1"/>
  <c r="X130" i="1"/>
  <c r="Y130" i="1"/>
  <c r="Z130" i="1"/>
  <c r="U131" i="1"/>
  <c r="V131" i="1"/>
  <c r="W131" i="1"/>
  <c r="X131" i="1"/>
  <c r="Y131" i="1"/>
  <c r="Z131" i="1"/>
  <c r="U132" i="1"/>
  <c r="V132" i="1"/>
  <c r="W132" i="1"/>
  <c r="X132" i="1"/>
  <c r="Y132" i="1"/>
  <c r="Z132" i="1"/>
  <c r="U133" i="1"/>
  <c r="V133" i="1"/>
  <c r="W133" i="1"/>
  <c r="X133" i="1"/>
  <c r="Y133" i="1"/>
  <c r="Z133" i="1"/>
  <c r="U134" i="1"/>
  <c r="V134" i="1"/>
  <c r="W134" i="1"/>
  <c r="X134" i="1"/>
  <c r="Y134" i="1"/>
  <c r="Z134" i="1"/>
  <c r="U135" i="1"/>
  <c r="V135" i="1"/>
  <c r="W135" i="1"/>
  <c r="X135" i="1"/>
  <c r="Y135" i="1"/>
  <c r="Z135" i="1"/>
  <c r="U136" i="1"/>
  <c r="V136" i="1"/>
  <c r="W136" i="1"/>
  <c r="X136" i="1"/>
  <c r="Y136" i="1"/>
  <c r="Z136" i="1"/>
  <c r="U137" i="1"/>
  <c r="V137" i="1"/>
  <c r="W137" i="1"/>
  <c r="X137" i="1"/>
  <c r="Y137" i="1"/>
  <c r="Z137" i="1"/>
  <c r="U138" i="1"/>
  <c r="V138" i="1"/>
  <c r="W138" i="1"/>
  <c r="X138" i="1"/>
  <c r="Y138" i="1"/>
  <c r="Z138" i="1"/>
  <c r="U139" i="1"/>
  <c r="V139" i="1"/>
  <c r="W139" i="1"/>
  <c r="X139" i="1"/>
  <c r="Y139" i="1"/>
  <c r="Z139" i="1"/>
  <c r="U140" i="1"/>
  <c r="V140" i="1"/>
  <c r="W140" i="1"/>
  <c r="X140" i="1"/>
  <c r="Y140" i="1"/>
  <c r="Z140" i="1"/>
  <c r="U141" i="1"/>
  <c r="V141" i="1"/>
  <c r="W141" i="1"/>
  <c r="X141" i="1"/>
  <c r="Y141" i="1"/>
  <c r="Z141" i="1"/>
  <c r="U142" i="1"/>
  <c r="V142" i="1"/>
  <c r="W142" i="1"/>
  <c r="X142" i="1"/>
  <c r="Y142" i="1"/>
  <c r="Z142" i="1"/>
  <c r="U143" i="1"/>
  <c r="V143" i="1"/>
  <c r="W143" i="1"/>
  <c r="X143" i="1"/>
  <c r="Y143" i="1"/>
  <c r="Z143" i="1"/>
  <c r="U144" i="1"/>
  <c r="V144" i="1"/>
  <c r="W144" i="1"/>
  <c r="X144" i="1"/>
  <c r="Y144" i="1"/>
  <c r="Z144" i="1"/>
  <c r="U145" i="1"/>
  <c r="V145" i="1"/>
  <c r="W145" i="1"/>
  <c r="X145" i="1"/>
  <c r="Y145" i="1"/>
  <c r="Z145" i="1"/>
  <c r="U146" i="1"/>
  <c r="V146" i="1"/>
  <c r="W146" i="1"/>
  <c r="X146" i="1"/>
  <c r="Y146" i="1"/>
  <c r="Z146" i="1"/>
  <c r="X3" i="1"/>
  <c r="V3" i="1"/>
  <c r="C146" i="1"/>
  <c r="C144" i="1"/>
  <c r="C145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3" i="1"/>
  <c r="D133" i="1" l="1"/>
  <c r="D125" i="1"/>
  <c r="D121" i="1"/>
  <c r="D101" i="1"/>
  <c r="D97" i="1"/>
  <c r="D93" i="1"/>
  <c r="D89" i="1"/>
  <c r="D85" i="1"/>
  <c r="D69" i="1"/>
  <c r="D65" i="1"/>
  <c r="D61" i="1"/>
  <c r="D57" i="1"/>
  <c r="D146" i="1"/>
  <c r="D142" i="1"/>
  <c r="D138" i="1"/>
  <c r="D134" i="1"/>
  <c r="D130" i="1"/>
  <c r="D126" i="1"/>
  <c r="D122" i="1"/>
  <c r="D118" i="1"/>
  <c r="D114" i="1"/>
  <c r="D110" i="1"/>
  <c r="D106" i="1"/>
  <c r="D102" i="1"/>
  <c r="D98" i="1"/>
  <c r="D94" i="1"/>
  <c r="D90" i="1"/>
  <c r="D86" i="1"/>
  <c r="D82" i="1"/>
  <c r="D78" i="1"/>
  <c r="D74" i="1"/>
  <c r="D70" i="1"/>
  <c r="D66" i="1"/>
  <c r="D62" i="1"/>
  <c r="D58" i="1"/>
  <c r="D139" i="1"/>
  <c r="D119" i="1"/>
  <c r="D115" i="1"/>
  <c r="D111" i="1"/>
  <c r="D107" i="1"/>
  <c r="D103" i="1"/>
  <c r="D87" i="1"/>
  <c r="D83" i="1"/>
  <c r="D79" i="1"/>
  <c r="D75" i="1"/>
  <c r="D71" i="1"/>
  <c r="D67" i="1"/>
  <c r="D143" i="1"/>
  <c r="D144" i="1"/>
  <c r="D140" i="1"/>
  <c r="D136" i="1"/>
  <c r="D132" i="1"/>
  <c r="D128" i="1"/>
  <c r="D124" i="1"/>
  <c r="D120" i="1"/>
  <c r="D116" i="1"/>
  <c r="D112" i="1"/>
  <c r="D108" i="1"/>
  <c r="D104" i="1"/>
  <c r="D100" i="1"/>
  <c r="D96" i="1"/>
  <c r="D92" i="1"/>
  <c r="D88" i="1"/>
  <c r="D84" i="1"/>
  <c r="D80" i="1"/>
  <c r="D76" i="1"/>
  <c r="D72" i="1"/>
  <c r="D68" i="1"/>
  <c r="D64" i="1"/>
  <c r="D60" i="1"/>
  <c r="D56" i="1"/>
  <c r="D131" i="1"/>
  <c r="D95" i="1"/>
  <c r="D77" i="1"/>
  <c r="D59" i="1"/>
  <c r="D135" i="1"/>
  <c r="D127" i="1"/>
  <c r="D117" i="1"/>
  <c r="D109" i="1"/>
  <c r="D99" i="1"/>
  <c r="D91" i="1"/>
  <c r="D81" i="1"/>
  <c r="D73" i="1"/>
  <c r="D63" i="1"/>
  <c r="D113" i="1"/>
  <c r="D145" i="1"/>
  <c r="D137" i="1"/>
  <c r="D129" i="1"/>
  <c r="D123" i="1"/>
  <c r="D105" i="1"/>
  <c r="D141" i="1"/>
  <c r="D6" i="1"/>
  <c r="D20" i="1"/>
  <c r="D22" i="1"/>
  <c r="D24" i="1"/>
  <c r="D26" i="1"/>
  <c r="D28" i="1"/>
  <c r="D30" i="1"/>
  <c r="D32" i="1"/>
  <c r="D34" i="1"/>
  <c r="D36" i="1"/>
  <c r="D38" i="1"/>
  <c r="D40" i="1"/>
  <c r="D42" i="1"/>
  <c r="D44" i="1"/>
  <c r="D46" i="1"/>
  <c r="D48" i="1"/>
  <c r="D50" i="1"/>
  <c r="D52" i="1"/>
  <c r="D54" i="1"/>
  <c r="D4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1" i="1"/>
  <c r="D23" i="1"/>
  <c r="D25" i="1"/>
  <c r="D27" i="1"/>
  <c r="D29" i="1"/>
  <c r="D31" i="1"/>
  <c r="D33" i="1"/>
  <c r="D35" i="1"/>
  <c r="D37" i="1"/>
  <c r="D39" i="1"/>
  <c r="D41" i="1"/>
  <c r="D43" i="1"/>
  <c r="D45" i="1"/>
  <c r="D47" i="1"/>
  <c r="D49" i="1"/>
  <c r="D51" i="1"/>
  <c r="D53" i="1"/>
  <c r="D55" i="1"/>
  <c r="Z3" i="1"/>
  <c r="Y3" i="1"/>
  <c r="W3" i="1"/>
  <c r="U3" i="1"/>
  <c r="D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<sst xmlns="http://schemas.openxmlformats.org/spreadsheetml/2006/main" count="378" uniqueCount="165">
  <si>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</si>
  <si>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</si>
  <si>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</si>
  <si>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</si>
  <si>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</si>
  <si>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</si>
  <si>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</si>
  <si>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</si>
  <si>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</si>
  <si>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</si>
  <si>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</si>
  <si>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</si>
  <si>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</si>
  <si>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</si>
  <si>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</si>
  <si>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</si>
  <si>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</si>
  <si>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</si>
  <si>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</si>
  <si>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</si>
  <si>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</si>
  <si>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</si>
  <si>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</si>
  <si>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</si>
  <si>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</si>
  <si>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</si>
  <si>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</si>
  <si>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</si>
  <si>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</si>
  <si>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</si>
  <si>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</si>
  <si>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</si>
  <si>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</si>
  <si>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</si>
  <si>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</si>
  <si>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</si>
  <si>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</si>
  <si>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</si>
  <si>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</si>
  <si>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</si>
  <si>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</si>
  <si>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</si>
  <si>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</si>
  <si>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</si>
  <si>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</si>
  <si>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</si>
  <si>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</si>
  <si>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</si>
  <si>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</si>
  <si>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</si>
  <si>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</si>
  <si>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</si>
  <si>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</si>
  <si>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</si>
  <si>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</si>
  <si>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</si>
  <si>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</si>
  <si>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</si>
  <si>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</si>
  <si>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</si>
  <si>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</si>
  <si>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</si>
  <si>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</si>
  <si>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</si>
  <si>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</si>
  <si>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</si>
  <si>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</si>
  <si>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</si>
  <si>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</si>
  <si>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</si>
  <si>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</si>
  <si>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</si>
  <si>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</si>
  <si>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</si>
  <si>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</si>
  <si>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</si>
  <si>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</si>
  <si>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</si>
  <si>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</si>
  <si>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</si>
  <si>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</si>
  <si>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</si>
  <si>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</si>
  <si>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</si>
  <si>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</si>
  <si>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</si>
  <si>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</si>
  <si>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</si>
  <si>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</si>
  <si>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</si>
  <si>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</si>
  <si>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</si>
  <si>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</si>
  <si>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</si>
  <si>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</si>
  <si>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</si>
  <si>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</si>
  <si>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</si>
  <si>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</si>
  <si>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</si>
  <si>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</si>
  <si>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</si>
  <si>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</si>
  <si>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</si>
  <si>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</si>
  <si>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</si>
  <si>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</si>
  <si>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</si>
  <si>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</si>
  <si>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</si>
  <si>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</si>
  <si>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</si>
  <si>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</si>
  <si>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</si>
  <si>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</si>
  <si>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</si>
  <si>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</si>
  <si>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</si>
  <si>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SHLD Rh, Rl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</si>
  <si>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</si>
  <si>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</si>
  <si>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</si>
  <si>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</si>
  <si>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</si>
  <si>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</si>
  <si>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</si>
  <si>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</si>
  <si>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</si>
  <si>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Rx-&gt;B</t>
    <phoneticPr fontId="1" type="noConversion"/>
  </si>
  <si>
    <t>Z-&gt;MDR</t>
    <phoneticPr fontId="1" type="noConversion"/>
  </si>
  <si>
    <t>1-&gt;W, MDR-&gt;MEM</t>
    <phoneticPr fontId="1" type="noConversion"/>
  </si>
  <si>
    <t>END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</si>
  <si>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</si>
  <si>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</si>
  <si>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</si>
  <si>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</si>
  <si>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PLUS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</si>
  <si>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</si>
  <si>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</si>
  <si>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</si>
  <si>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</si>
  <si>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PLUS</t>
    <phoneticPr fontId="1" type="noConversion"/>
  </si>
  <si>
    <t>0-&gt;B</t>
    <phoneticPr fontId="1" type="noConversion"/>
  </si>
  <si>
    <t>Z-&gt;Rx</t>
    <phoneticPr fontId="1" type="noConversion"/>
  </si>
  <si>
    <t>STA Ri, AD</t>
    <phoneticPr fontId="1" type="noConversion"/>
  </si>
  <si>
    <t>LD Ri, AD</t>
    <phoneticPr fontId="1" type="noConversion"/>
  </si>
  <si>
    <t>SHR Ri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</si>
  <si>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</si>
  <si>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</si>
  <si>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</si>
  <si>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</si>
  <si>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</si>
  <si>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</si>
  <si>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</si>
  <si>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</si>
  <si>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</si>
  <si>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</si>
  <si>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0-&gt;A</t>
    <phoneticPr fontId="1" type="noConversion"/>
  </si>
  <si>
    <t>PLUS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</si>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</sst>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6"/>
  <sheetViews>
    <sheetView tabSelected="1" zoomScaleNormal="100" workbookViewId="0">
      <pane xSplit="2" ySplit="2" topLeftCell="C126" activePane="bottomRight" state="frozen"/>
      <selection pane="topRight" activeCell="C1" sqref="C1"/>
      <selection pane="bottomLeft" activeCell="A3" sqref="A3"/>
      <selection pane="bottomRight" activeCell="P136" sqref="P136"/>
    </sheetView>
  </sheetViews>
  <sheetFormatPr defaultRowHeight="13.8" x14ac:dyDescent="0.25"/>
  <cols>
    <col min="1" max="1" width="10.33203125" customWidth="1"/>
    <col min="2" max="2" width="21.44140625" bestFit="1" customWidth="1"/>
    <col min="5" max="5" width="2.6640625" style="18" customWidth="1"/>
    <col min="6" max="6" width="2.6640625" style="22" customWidth="1"/>
    <col min="7" max="7" width="2.6640625" style="8" customWidth="1"/>
    <col min="8" max="8" width="2.6640625" style="29" customWidth="1"/>
    <col min="9" max="9" width="9.77734375" style="22" customWidth="1"/>
    <col min="10" max="10" width="27.21875" style="22" bestFit="1" customWidth="1"/>
    <col min="11" max="11" width="15.21875" style="31" bestFit="1" customWidth="1"/>
    <col min="12" max="12" width="15.109375" style="8" bestFit="1" customWidth="1"/>
    <col min="13" max="13" width="4.6640625" style="31" customWidth="1"/>
    <col min="14" max="14" width="4.6640625" style="22" customWidth="1"/>
    <col min="15" max="15" width="22.44140625" style="22" bestFit="1" customWidth="1"/>
    <col min="16" max="16" width="12.6640625" style="18" bestFit="1" customWidth="1"/>
    <col min="17" max="17" width="8.109375" style="22" customWidth="1"/>
    <col min="18" max="18" width="2.6640625" style="18" customWidth="1"/>
    <col min="19" max="19" width="17.77734375" style="22" customWidth="1"/>
    <col min="20" max="20" width="9" style="1"/>
    <col min="21" max="22" width="14.33203125" bestFit="1" customWidth="1"/>
    <col min="23" max="23" width="14.88671875" bestFit="1" customWidth="1"/>
    <col min="24" max="24" width="12.21875" bestFit="1" customWidth="1"/>
    <col min="25" max="26" width="10" bestFit="1" customWidth="1"/>
  </cols>
  <sheetData>
    <row r="1" spans="1:31" ht="15.6" x14ac:dyDescent="0.35">
      <c r="C1" s="35" t="s">
        <v>53</v>
      </c>
      <c r="D1" s="41"/>
      <c r="E1" s="37" t="s">
        <v>42</v>
      </c>
      <c r="F1" s="38"/>
      <c r="G1" s="38"/>
      <c r="H1" s="39"/>
      <c r="I1" s="25" t="s">
        <v>36</v>
      </c>
      <c r="J1" s="10" t="s">
        <v>60</v>
      </c>
      <c r="K1" s="7" t="s">
        <v>27</v>
      </c>
      <c r="L1" s="7" t="s">
        <v>28</v>
      </c>
      <c r="M1" s="24" t="s">
        <v>26</v>
      </c>
      <c r="N1" s="24" t="s">
        <v>25</v>
      </c>
      <c r="O1" s="7" t="s">
        <v>105</v>
      </c>
      <c r="P1" s="2" t="s">
        <v>34</v>
      </c>
      <c r="Q1" s="6" t="s">
        <v>35</v>
      </c>
      <c r="R1" s="4" t="s">
        <v>42</v>
      </c>
      <c r="S1" s="32" t="s">
        <v>22</v>
      </c>
      <c r="U1" s="35" t="s">
        <v>88</v>
      </c>
      <c r="V1" s="35"/>
      <c r="W1" s="35"/>
      <c r="X1" s="35"/>
      <c r="Y1" s="35"/>
      <c r="Z1" s="35"/>
    </row>
    <row r="2" spans="1:31" s="12" customFormat="1" x14ac:dyDescent="0.25">
      <c r="A2" s="12" t="s">
        <v>54</v>
      </c>
      <c r="B2" s="12" t="s">
        <v>51</v>
      </c>
      <c r="C2" s="12" t="s">
        <v>50</v>
      </c>
      <c r="D2" s="12" t="s">
        <v>52</v>
      </c>
      <c r="E2" s="14">
        <v>23</v>
      </c>
      <c r="F2" s="16">
        <v>22</v>
      </c>
      <c r="G2" s="14">
        <v>21</v>
      </c>
      <c r="H2" s="28">
        <v>20</v>
      </c>
      <c r="I2" s="16" t="s">
        <v>89</v>
      </c>
      <c r="J2" s="16">
        <v>16</v>
      </c>
      <c r="K2" s="30" t="s">
        <v>61</v>
      </c>
      <c r="L2" s="17" t="s">
        <v>62</v>
      </c>
      <c r="M2" s="30">
        <v>11</v>
      </c>
      <c r="N2" s="16">
        <v>10</v>
      </c>
      <c r="O2" s="16" t="s">
        <v>63</v>
      </c>
      <c r="P2" s="14">
        <v>7</v>
      </c>
      <c r="Q2" s="16" t="s">
        <v>64</v>
      </c>
      <c r="R2" s="14">
        <v>3</v>
      </c>
      <c r="S2" s="16" t="s">
        <v>65</v>
      </c>
      <c r="T2" s="13"/>
      <c r="U2" s="15" t="s">
        <v>82</v>
      </c>
      <c r="V2" s="16" t="s">
        <v>83</v>
      </c>
      <c r="W2" s="15" t="s">
        <v>84</v>
      </c>
      <c r="X2" s="17" t="s">
        <v>85</v>
      </c>
      <c r="Y2" s="15" t="s">
        <v>86</v>
      </c>
      <c r="Z2" s="16" t="s">
        <v>87</v>
      </c>
      <c r="AA2"/>
      <c r="AB2"/>
      <c r="AC2"/>
      <c r="AD2"/>
      <c r="AE2"/>
    </row>
    <row r="3" spans="1:31" x14ac:dyDescent="0.25">
      <c r="A3" s="36" t="s">
        <v>0</v>
      </c>
      <c r="B3" t="s">
        <v>95</v>
      </c>
      <c r="C3" s="27" t="str">
        <f>DEC2HEX(ROW(C3)-3, 2)</f>
        <v>00</v>
      </c>
      <c r="D3" t="str">
        <f>_xlfn.CONCAT(BIN2HEX(U3), BIN2HEX(V3), " ", BIN2HEX(W3), BIN2HEX(X3), " ", BIN2HEX(Y3), BIN2HEX(Z3))</f>
        <v>00 12 01</v>
      </c>
      <c r="I3" s="21"/>
      <c r="J3" s="21"/>
      <c r="L3" s="9" t="s">
        <v>102</v>
      </c>
      <c r="N3" s="21"/>
      <c r="O3" s="21" t="s">
        <v>96</v>
      </c>
      <c r="Q3" s="21"/>
      <c r="S3" s="21" t="s">
        <v>91</v>
      </c>
      <c r="U3" t="str">
        <f>_xlfn.CONCAT(DEC2BIN(E3), DEC2BIN(F3), DEC2BIN(G3), DEC2BIN(H3))</f>
        <v>0000</v>
      </c>
      <c r="V3" t="str">
        <f>_xlfn.CONCAT(DEC2BIN(IF(ISBLANK(I3), 0, MATCH(I3, 运算选择!$E$2:$E$9, 0) - 1), 3), DEC2BIN(IF(ISBLANK(J3), 0, MATCH(J3, 单列下拉值!$A$2:$A$3, 0) - 1), 1))</f>
        <v>0000</v>
      </c>
      <c r="W3" t="str">
        <f>_xlfn.CONCAT(DEC2BIN(IF(ISBLANK(K3), 0, MATCH(K3, A寄存器选择!$D$2:$D$5, 0) - 1), 2), DEC2BIN(IF(ISBLANK(L3), 0, MATCH(L3, B寄存器选择!$D$2:$D$5, 0) - 1), 2))</f>
        <v>0001</v>
      </c>
      <c r="X3" t="str">
        <f>_xlfn.CONCAT(DEC2BIN(IF(ISBLANK(M3), 0, MATCH(M3, 单列下拉值!$B$2:$B$3, 0) - 1)), DEC2BIN(IF(ISBLANK(N3), 0, MATCH(N3, 单列下拉值!$C$2:$C$3, 0) - 1)), DEC2BIN(IF(ISBLANK(O3), 0, MATCH(O3, ALU寄存器选择!$D$2:$D$5, 0) - 1), 2))</f>
        <v>0010</v>
      </c>
      <c r="Y3" t="str">
        <f>_xlfn.CONCAT(DEC2BIN(IF(ISBLANK(P3),0,MATCH(P3,单列下拉值!$D$2:$D$3,0)-1)), DEC2BIN(IF(ISBLANK(Q3), 0, MATCH(Q3, CP选择!$E$2:$E$9, 0) - 1), 3))</f>
        <v>0000</v>
      </c>
      <c r="Z3" t="str">
        <f>_xlfn.CONCAT(DEC2BIN(R3), DEC2BIN(IF(ISBLANK(S3), 0, MATCH(S3, 后继微地址形成!$E$2:$E$9, 0) - 1), 3))</f>
        <v>0001</v>
      </c>
    </row>
    <row r="4" spans="1:31" s="33" customFormat="1" x14ac:dyDescent="0.25">
      <c r="A4" s="36"/>
      <c r="B4" s="33" t="s">
        <v>135</v>
      </c>
      <c r="C4" s="33" t="str">
        <f t="shared" ref="C4:C67" si="0">DEC2HEX(ROW(C4)-3, 2)</f>
        <v>01</v>
      </c>
      <c r="D4" s="33" t="str">
        <f t="shared" ref="D4:D55" si="1">_xlfn.CONCAT(BIN2HEX(U4), BIN2HEX(V4), " ", BIN2HEX(W4), BIN2HEX(X4), " ", BIN2HEX(Y4), BIN2HEX(Z4))</f>
        <v>00 01 A1</v>
      </c>
      <c r="E4" s="23"/>
      <c r="F4" s="19"/>
      <c r="G4" s="19"/>
      <c r="H4" s="26"/>
      <c r="I4" s="20"/>
      <c r="J4" s="20"/>
      <c r="K4" s="23" t="s">
        <v>94</v>
      </c>
      <c r="L4" s="20"/>
      <c r="M4" s="23"/>
      <c r="N4" s="20"/>
      <c r="O4" s="20" t="s">
        <v>104</v>
      </c>
      <c r="P4" s="23" t="s">
        <v>92</v>
      </c>
      <c r="Q4" s="20" t="s">
        <v>162</v>
      </c>
      <c r="R4" s="23"/>
      <c r="S4" s="20" t="s">
        <v>91</v>
      </c>
      <c r="T4" s="34"/>
      <c r="U4" s="33" t="str">
        <f t="shared" ref="U4:U67" si="2">_xlfn.CONCAT(DEC2BIN(E4), DEC2BIN(F4), DEC2BIN(G4), DEC2BIN(H4))</f>
        <v>0000</v>
      </c>
      <c r="V4" s="33" t="str">
        <f>_xlfn.CONCAT(DEC2BIN(IF(ISBLANK(I4), 0, MATCH(I4, 运算选择!$E$2:$E$9, 0) - 1), 3), DEC2BIN(IF(ISBLANK(J4), 0, MATCH(J4, 单列下拉值!$A$2:$A$3, 0) - 1), 1))</f>
        <v>0000</v>
      </c>
      <c r="W4" s="33" t="str">
        <f>_xlfn.CONCAT(DEC2BIN(IF(ISBLANK(K4), 0, MATCH(K4, A寄存器选择!$D$2:$D$5, 0) - 1), 2), DEC2BIN(IF(ISBLANK(L4), 0, MATCH(L4, B寄存器选择!$D$2:$D$5, 0) - 1), 2))</f>
        <v>0000</v>
      </c>
      <c r="X4" s="33" t="str">
        <f>_xlfn.CONCAT(DEC2BIN(IF(ISBLANK(M4), 0, MATCH(M4, 单列下拉值!$B$2:$B$3, 0) - 1)), DEC2BIN(IF(ISBLANK(N4), 0, MATCH(N4, 单列下拉值!$C$2:$C$3, 0) - 1)), DEC2BIN(IF(ISBLANK(O4), 0, MATCH(O4, ALU寄存器选择!$D$2:$D$5, 0) - 1), 2))</f>
        <v>0001</v>
      </c>
      <c r="Y4" s="33" t="str">
        <f>_xlfn.CONCAT(DEC2BIN(IF(ISBLANK(P4),0,MATCH(P4,单列下拉值!$D$2:$D$3,0)-1)), DEC2BIN(IF(ISBLANK(Q4), 0, MATCH(Q4, CP选择!$E$2:$E$9, 0) - 1), 3))</f>
        <v>1010</v>
      </c>
      <c r="Z4" s="33" t="str">
        <f>_xlfn.CONCAT(DEC2BIN(R4), DEC2BIN(IF(ISBLANK(S4), 0, MATCH(S4, 后继微地址形成!$E$2:$E$9, 0) - 1), 3))</f>
        <v>0001</v>
      </c>
    </row>
    <row r="5" spans="1:31" x14ac:dyDescent="0.25">
      <c r="A5" s="36"/>
      <c r="B5" t="s">
        <v>136</v>
      </c>
      <c r="C5" t="str">
        <f t="shared" si="0"/>
        <v>02</v>
      </c>
      <c r="D5" t="str">
        <f t="shared" si="1"/>
        <v>04 03 01</v>
      </c>
      <c r="I5" s="21" t="s">
        <v>138</v>
      </c>
      <c r="J5" s="21"/>
      <c r="L5" s="9"/>
      <c r="N5" s="21"/>
      <c r="O5" s="21" t="s">
        <v>106</v>
      </c>
      <c r="Q5" s="21"/>
      <c r="S5" s="21" t="s">
        <v>91</v>
      </c>
      <c r="U5" t="str">
        <f t="shared" si="2"/>
        <v>0000</v>
      </c>
      <c r="V5" t="str">
        <f>_xlfn.CONCAT(DEC2BIN(IF(ISBLANK(I5), 0, MATCH(I5, 运算选择!$E$2:$E$9, 0) - 1), 3), DEC2BIN(IF(ISBLANK(J5), 0, MATCH(J5, 单列下拉值!$A$2:$A$3, 0) - 1), 1))</f>
        <v>0100</v>
      </c>
      <c r="W5" t="str">
        <f>_xlfn.CONCAT(DEC2BIN(IF(ISBLANK(K5), 0, MATCH(K5, A寄存器选择!$D$2:$D$5, 0) - 1), 2), DEC2BIN(IF(ISBLANK(L5), 0, MATCH(L5, B寄存器选择!$D$2:$D$5, 0) - 1), 2))</f>
        <v>0000</v>
      </c>
      <c r="X5" t="str">
        <f>_xlfn.CONCAT(DEC2BIN(IF(ISBLANK(M5), 0, MATCH(M5, 单列下拉值!$B$2:$B$3, 0) - 1)), DEC2BIN(IF(ISBLANK(N5), 0, MATCH(N5, 单列下拉值!$C$2:$C$3, 0) - 1)), DEC2BIN(IF(ISBLANK(O5), 0, MATCH(O5, ALU寄存器选择!$D$2:$D$5, 0) - 1), 2))</f>
        <v>0011</v>
      </c>
      <c r="Y5" t="str">
        <f>_xlfn.CONCAT(DEC2BIN(IF(ISBLANK(P5),0,MATCH(P5,单列下拉值!$D$2:$D$3,0)-1)), DEC2BIN(IF(ISBLANK(Q5), 0, MATCH(Q5, CP选择!$E$2:$E$9, 0) - 1), 3))</f>
        <v>0000</v>
      </c>
      <c r="Z5" t="str">
        <f>_xlfn.CONCAT(DEC2BIN(R5), DEC2BIN(IF(ISBLANK(S5), 0, MATCH(S5, 后继微地址形成!$E$2:$E$9, 0) - 1), 3))</f>
        <v>0001</v>
      </c>
    </row>
    <row r="6" spans="1:31" s="33" customFormat="1" x14ac:dyDescent="0.25">
      <c r="A6" s="36"/>
      <c r="B6" s="33" t="s">
        <v>107</v>
      </c>
      <c r="C6" s="33" t="str">
        <f t="shared" si="0"/>
        <v>03</v>
      </c>
      <c r="D6" s="33" t="str">
        <f>_xlfn.CONCAT(BIN2HEX(U6), BIN2HEX(V6), " ", BIN2HEX(W6), BIN2HEX(X6), " ", BIN2HEX(Y6), BIN2HEX(Z6))</f>
        <v>00 00 41</v>
      </c>
      <c r="E6" s="23"/>
      <c r="F6" s="19"/>
      <c r="G6" s="19"/>
      <c r="H6" s="26"/>
      <c r="I6" s="20"/>
      <c r="J6" s="20"/>
      <c r="K6" s="23"/>
      <c r="L6" s="20"/>
      <c r="M6" s="23"/>
      <c r="N6" s="20"/>
      <c r="O6" s="20"/>
      <c r="P6" s="23"/>
      <c r="Q6" s="20" t="s">
        <v>108</v>
      </c>
      <c r="R6" s="23"/>
      <c r="S6" s="20" t="s">
        <v>91</v>
      </c>
      <c r="T6" s="34"/>
      <c r="U6" s="33" t="str">
        <f t="shared" si="2"/>
        <v>0000</v>
      </c>
      <c r="V6" s="33" t="str">
        <f>_xlfn.CONCAT(DEC2BIN(IF(ISBLANK(I6), 0, MATCH(I6, 运算选择!$E$2:$E$9, 0) - 1), 3), DEC2BIN(IF(ISBLANK(J6), 0, MATCH(J6, 单列下拉值!$A$2:$A$3, 0) - 1), 1))</f>
        <v>0000</v>
      </c>
      <c r="W6" s="33" t="str">
        <f>_xlfn.CONCAT(DEC2BIN(IF(ISBLANK(K6), 0, MATCH(K6, A寄存器选择!$D$2:$D$5, 0) - 1), 2), DEC2BIN(IF(ISBLANK(L6), 0, MATCH(L6, B寄存器选择!$D$2:$D$5, 0) - 1), 2))</f>
        <v>0000</v>
      </c>
      <c r="X6" s="33" t="str">
        <f>_xlfn.CONCAT(DEC2BIN(IF(ISBLANK(M6), 0, MATCH(M6, 单列下拉值!$B$2:$B$3, 0) - 1)), DEC2BIN(IF(ISBLANK(N6), 0, MATCH(N6, 单列下拉值!$C$2:$C$3, 0) - 1)), DEC2BIN(IF(ISBLANK(O6), 0, MATCH(O6, ALU寄存器选择!$D$2:$D$5, 0) - 1), 2))</f>
        <v>0000</v>
      </c>
      <c r="Y6" s="33" t="str">
        <f>_xlfn.CONCAT(DEC2BIN(IF(ISBLANK(P6),0,MATCH(P6,单列下拉值!$D$2:$D$3,0)-1)), DEC2BIN(IF(ISBLANK(Q6), 0, MATCH(Q6, CP选择!$E$2:$E$9, 0) - 1), 3))</f>
        <v>0100</v>
      </c>
      <c r="Z6" s="33" t="str">
        <f>_xlfn.CONCAT(DEC2BIN(R6), DEC2BIN(IF(ISBLANK(S6), 0, MATCH(S6, 后继微地址形成!$E$2:$E$9, 0) - 1), 3))</f>
        <v>0001</v>
      </c>
    </row>
    <row r="7" spans="1:31" x14ac:dyDescent="0.25">
      <c r="A7" s="36"/>
      <c r="B7" t="s">
        <v>115</v>
      </c>
      <c r="C7" t="str">
        <f t="shared" si="0"/>
        <v>04</v>
      </c>
      <c r="D7" t="str">
        <f t="shared" si="1"/>
        <v>00 04 51</v>
      </c>
      <c r="I7" s="21"/>
      <c r="J7" s="21" t="s">
        <v>132</v>
      </c>
      <c r="L7" s="9"/>
      <c r="N7" s="21" t="s">
        <v>66</v>
      </c>
      <c r="O7" s="21"/>
      <c r="Q7" s="21" t="s">
        <v>109</v>
      </c>
      <c r="S7" s="21" t="s">
        <v>91</v>
      </c>
      <c r="U7" t="str">
        <f t="shared" si="2"/>
        <v>0000</v>
      </c>
      <c r="V7" t="str">
        <f>_xlfn.CONCAT(DEC2BIN(IF(ISBLANK(I7), 0, MATCH(I7, 运算选择!$E$2:$E$9, 0) - 1), 3), DEC2BIN(IF(ISBLANK(J7), 0, MATCH(J7, 单列下拉值!$A$2:$A$3, 0) - 1), 1))</f>
        <v>0000</v>
      </c>
      <c r="W7" t="str">
        <f>_xlfn.CONCAT(DEC2BIN(IF(ISBLANK(K7), 0, MATCH(K7, A寄存器选择!$D$2:$D$5, 0) - 1), 2), DEC2BIN(IF(ISBLANK(L7), 0, MATCH(L7, B寄存器选择!$D$2:$D$5, 0) - 1), 2))</f>
        <v>0000</v>
      </c>
      <c r="X7" t="str">
        <f>_xlfn.CONCAT(DEC2BIN(IF(ISBLANK(M7), 0, MATCH(M7, 单列下拉值!$B$2:$B$3, 0) - 1)), DEC2BIN(IF(ISBLANK(N7), 0, MATCH(N7, 单列下拉值!$C$2:$C$3, 0) - 1)), DEC2BIN(IF(ISBLANK(O7), 0, MATCH(O7, ALU寄存器选择!$D$2:$D$5, 0) - 1), 2))</f>
        <v>0100</v>
      </c>
      <c r="Y7" t="str">
        <f>_xlfn.CONCAT(DEC2BIN(IF(ISBLANK(P7),0,MATCH(P7,单列下拉值!$D$2:$D$3,0)-1)), DEC2BIN(IF(ISBLANK(Q7), 0, MATCH(Q7, CP选择!$E$2:$E$9, 0) - 1), 3))</f>
        <v>0101</v>
      </c>
      <c r="Z7" t="str">
        <f>_xlfn.CONCAT(DEC2BIN(R7), DEC2BIN(IF(ISBLANK(S7), 0, MATCH(S7, 后继微地址形成!$E$2:$E$9, 0) - 1), 3))</f>
        <v>0001</v>
      </c>
    </row>
    <row r="8" spans="1:31" s="33" customFormat="1" x14ac:dyDescent="0.25">
      <c r="A8" s="36"/>
      <c r="B8" s="33" t="s">
        <v>110</v>
      </c>
      <c r="C8" s="33" t="str">
        <f t="shared" si="0"/>
        <v>05</v>
      </c>
      <c r="D8" s="33" t="str">
        <f t="shared" si="1"/>
        <v>00 41 01</v>
      </c>
      <c r="E8" s="23"/>
      <c r="F8" s="19"/>
      <c r="G8" s="19"/>
      <c r="H8" s="26"/>
      <c r="I8" s="20"/>
      <c r="J8" s="20"/>
      <c r="K8" s="23" t="s">
        <v>98</v>
      </c>
      <c r="L8" s="20"/>
      <c r="M8" s="23"/>
      <c r="N8" s="20"/>
      <c r="O8" s="20" t="s">
        <v>104</v>
      </c>
      <c r="P8" s="23"/>
      <c r="Q8" s="20"/>
      <c r="R8" s="23"/>
      <c r="S8" s="20" t="s">
        <v>91</v>
      </c>
      <c r="T8" s="34"/>
      <c r="U8" s="33" t="str">
        <f t="shared" si="2"/>
        <v>0000</v>
      </c>
      <c r="V8" s="33" t="str">
        <f>_xlfn.CONCAT(DEC2BIN(IF(ISBLANK(I8), 0, MATCH(I8, 运算选择!$E$2:$E$9, 0) - 1), 3), DEC2BIN(IF(ISBLANK(J8), 0, MATCH(J8, 单列下拉值!$A$2:$A$3, 0) - 1), 1))</f>
        <v>0000</v>
      </c>
      <c r="W8" s="33" t="str">
        <f>_xlfn.CONCAT(DEC2BIN(IF(ISBLANK(K8), 0, MATCH(K8, A寄存器选择!$D$2:$D$5, 0) - 1), 2), DEC2BIN(IF(ISBLANK(L8), 0, MATCH(L8, B寄存器选择!$D$2:$D$5, 0) - 1), 2))</f>
        <v>0100</v>
      </c>
      <c r="X8" s="33" t="str">
        <f>_xlfn.CONCAT(DEC2BIN(IF(ISBLANK(M8), 0, MATCH(M8, 单列下拉值!$B$2:$B$3, 0) - 1)), DEC2BIN(IF(ISBLANK(N8), 0, MATCH(N8, 单列下拉值!$C$2:$C$3, 0) - 1)), DEC2BIN(IF(ISBLANK(O8), 0, MATCH(O8, ALU寄存器选择!$D$2:$D$5, 0) - 1), 2))</f>
        <v>0001</v>
      </c>
      <c r="Y8" s="33" t="str">
        <f>_xlfn.CONCAT(DEC2BIN(IF(ISBLANK(P8),0,MATCH(P8,单列下拉值!$D$2:$D$3,0)-1)), DEC2BIN(IF(ISBLANK(Q8), 0, MATCH(Q8, CP选择!$E$2:$E$9, 0) - 1), 3))</f>
        <v>0000</v>
      </c>
      <c r="Z8" s="33" t="str">
        <f>_xlfn.CONCAT(DEC2BIN(R8), DEC2BIN(IF(ISBLANK(S8), 0, MATCH(S8, 后继微地址形成!$E$2:$E$9, 0) - 1), 3))</f>
        <v>0001</v>
      </c>
    </row>
    <row r="9" spans="1:31" x14ac:dyDescent="0.25">
      <c r="A9" s="36"/>
      <c r="B9" t="s">
        <v>134</v>
      </c>
      <c r="C9" t="str">
        <f t="shared" si="0"/>
        <v>06</v>
      </c>
      <c r="D9" t="str">
        <f t="shared" si="1"/>
        <v>00 02 01</v>
      </c>
      <c r="I9" s="21"/>
      <c r="J9" s="21"/>
      <c r="L9" s="9" t="s">
        <v>93</v>
      </c>
      <c r="N9" s="21"/>
      <c r="O9" s="21" t="s">
        <v>96</v>
      </c>
      <c r="Q9" s="21"/>
      <c r="S9" s="21" t="s">
        <v>91</v>
      </c>
      <c r="U9" t="str">
        <f t="shared" si="2"/>
        <v>0000</v>
      </c>
      <c r="V9" t="str">
        <f>_xlfn.CONCAT(DEC2BIN(IF(ISBLANK(I9), 0, MATCH(I9, 运算选择!$E$2:$E$9, 0) - 1), 3), DEC2BIN(IF(ISBLANK(J9), 0, MATCH(J9, 单列下拉值!$A$2:$A$3, 0) - 1), 1))</f>
        <v>0000</v>
      </c>
      <c r="W9" t="str">
        <f>_xlfn.CONCAT(DEC2BIN(IF(ISBLANK(K9), 0, MATCH(K9, A寄存器选择!$D$2:$D$5, 0) - 1), 2), DEC2BIN(IF(ISBLANK(L9), 0, MATCH(L9, B寄存器选择!$D$2:$D$5, 0) - 1), 2))</f>
        <v>0000</v>
      </c>
      <c r="X9" t="str">
        <f>_xlfn.CONCAT(DEC2BIN(IF(ISBLANK(M9), 0, MATCH(M9, 单列下拉值!$B$2:$B$3, 0) - 1)), DEC2BIN(IF(ISBLANK(N9), 0, MATCH(N9, 单列下拉值!$C$2:$C$3, 0) - 1)), DEC2BIN(IF(ISBLANK(O9), 0, MATCH(O9, ALU寄存器选择!$D$2:$D$5, 0) - 1), 2))</f>
        <v>0010</v>
      </c>
      <c r="Y9" t="str">
        <f>_xlfn.CONCAT(DEC2BIN(IF(ISBLANK(P9),0,MATCH(P9,单列下拉值!$D$2:$D$3,0)-1)), DEC2BIN(IF(ISBLANK(Q9), 0, MATCH(Q9, CP选择!$E$2:$E$9, 0) - 1), 3))</f>
        <v>0000</v>
      </c>
      <c r="Z9" t="str">
        <f>_xlfn.CONCAT(DEC2BIN(R9), DEC2BIN(IF(ISBLANK(S9), 0, MATCH(S9, 后继微地址形成!$E$2:$E$9, 0) - 1), 3))</f>
        <v>0001</v>
      </c>
    </row>
    <row r="10" spans="1:31" s="33" customFormat="1" x14ac:dyDescent="0.25">
      <c r="A10" s="36"/>
      <c r="B10" s="33" t="s">
        <v>136</v>
      </c>
      <c r="C10" s="33" t="str">
        <f t="shared" si="0"/>
        <v>07</v>
      </c>
      <c r="D10" s="33" t="str">
        <f t="shared" si="1"/>
        <v>04 03 01</v>
      </c>
      <c r="E10" s="23"/>
      <c r="F10" s="19"/>
      <c r="G10" s="19"/>
      <c r="H10" s="26"/>
      <c r="I10" s="20" t="s">
        <v>138</v>
      </c>
      <c r="J10" s="20"/>
      <c r="K10" s="23"/>
      <c r="L10" s="20"/>
      <c r="M10" s="23"/>
      <c r="N10" s="20"/>
      <c r="O10" s="20" t="s">
        <v>137</v>
      </c>
      <c r="P10" s="23"/>
      <c r="Q10" s="20"/>
      <c r="R10" s="23"/>
      <c r="S10" s="20" t="s">
        <v>91</v>
      </c>
      <c r="T10" s="34"/>
      <c r="U10" s="33" t="str">
        <f t="shared" si="2"/>
        <v>0000</v>
      </c>
      <c r="V10" s="33" t="str">
        <f>_xlfn.CONCAT(DEC2BIN(IF(ISBLANK(I10), 0, MATCH(I10, 运算选择!$E$2:$E$9, 0) - 1), 3), DEC2BIN(IF(ISBLANK(J10), 0, MATCH(J10, 单列下拉值!$A$2:$A$3, 0) - 1), 1))</f>
        <v>0100</v>
      </c>
      <c r="W10" s="33" t="str">
        <f>_xlfn.CONCAT(DEC2BIN(IF(ISBLANK(K10), 0, MATCH(K10, A寄存器选择!$D$2:$D$5, 0) - 1), 2), DEC2BIN(IF(ISBLANK(L10), 0, MATCH(L10, B寄存器选择!$D$2:$D$5, 0) - 1), 2))</f>
        <v>0000</v>
      </c>
      <c r="X10" s="33" t="str">
        <f>_xlfn.CONCAT(DEC2BIN(IF(ISBLANK(M10), 0, MATCH(M10, 单列下拉值!$B$2:$B$3, 0) - 1)), DEC2BIN(IF(ISBLANK(N10), 0, MATCH(N10, 单列下拉值!$C$2:$C$3, 0) - 1)), DEC2BIN(IF(ISBLANK(O10), 0, MATCH(O10, ALU寄存器选择!$D$2:$D$5, 0) - 1), 2))</f>
        <v>0011</v>
      </c>
      <c r="Y10" s="33" t="str">
        <f>_xlfn.CONCAT(DEC2BIN(IF(ISBLANK(P10),0,MATCH(P10,单列下拉值!$D$2:$D$3,0)-1)), DEC2BIN(IF(ISBLANK(Q10), 0, MATCH(Q10, CP选择!$E$2:$E$9, 0) - 1), 3))</f>
        <v>0000</v>
      </c>
      <c r="Z10" s="33" t="str">
        <f>_xlfn.CONCAT(DEC2BIN(R10), DEC2BIN(IF(ISBLANK(S10), 0, MATCH(S10, 后继微地址形成!$E$2:$E$9, 0) - 1), 3))</f>
        <v>0001</v>
      </c>
    </row>
    <row r="11" spans="1:31" x14ac:dyDescent="0.25">
      <c r="A11" s="36"/>
      <c r="B11" t="s">
        <v>133</v>
      </c>
      <c r="C11" t="str">
        <f t="shared" si="0"/>
        <v>08</v>
      </c>
      <c r="D11" t="str">
        <f t="shared" si="1"/>
        <v>00 00 31</v>
      </c>
      <c r="I11" s="21"/>
      <c r="J11" s="21"/>
      <c r="L11" s="9"/>
      <c r="N11" s="21"/>
      <c r="O11" s="21"/>
      <c r="Q11" s="21" t="s">
        <v>111</v>
      </c>
      <c r="S11" s="21" t="s">
        <v>91</v>
      </c>
      <c r="U11" t="str">
        <f t="shared" si="2"/>
        <v>0000</v>
      </c>
      <c r="V11" t="str">
        <f>_xlfn.CONCAT(DEC2BIN(IF(ISBLANK(I11), 0, MATCH(I11, 运算选择!$E$2:$E$9, 0) - 1), 3), DEC2BIN(IF(ISBLANK(J11), 0, MATCH(J11, 单列下拉值!$A$2:$A$3, 0) - 1), 1))</f>
        <v>0000</v>
      </c>
      <c r="W11" t="str">
        <f>_xlfn.CONCAT(DEC2BIN(IF(ISBLANK(K11), 0, MATCH(K11, A寄存器选择!$D$2:$D$5, 0) - 1), 2), DEC2BIN(IF(ISBLANK(L11), 0, MATCH(L11, B寄存器选择!$D$2:$D$5, 0) - 1), 2))</f>
        <v>0000</v>
      </c>
      <c r="X11" t="str">
        <f>_xlfn.CONCAT(DEC2BIN(IF(ISBLANK(M11), 0, MATCH(M11, 单列下拉值!$B$2:$B$3, 0) - 1)), DEC2BIN(IF(ISBLANK(N11), 0, MATCH(N11, 单列下拉值!$C$2:$C$3, 0) - 1)), DEC2BIN(IF(ISBLANK(O11), 0, MATCH(O11, ALU寄存器选择!$D$2:$D$5, 0) - 1), 2))</f>
        <v>0000</v>
      </c>
      <c r="Y11" t="str">
        <f>_xlfn.CONCAT(DEC2BIN(IF(ISBLANK(P11),0,MATCH(P11,单列下拉值!$D$2:$D$3,0)-1)), DEC2BIN(IF(ISBLANK(Q11), 0, MATCH(Q11, CP选择!$E$2:$E$9, 0) - 1), 3))</f>
        <v>0011</v>
      </c>
      <c r="Z11" t="str">
        <f>_xlfn.CONCAT(DEC2BIN(R11), DEC2BIN(IF(ISBLANK(S11), 0, MATCH(S11, 后继微地址形成!$E$2:$E$9, 0) - 1), 3))</f>
        <v>0001</v>
      </c>
    </row>
    <row r="12" spans="1:31" s="33" customFormat="1" x14ac:dyDescent="0.25">
      <c r="A12" s="36"/>
      <c r="B12" s="33" t="s">
        <v>131</v>
      </c>
      <c r="C12" s="33" t="str">
        <f t="shared" si="0"/>
        <v>09</v>
      </c>
      <c r="D12" s="33" t="str">
        <f t="shared" si="1"/>
        <v>00 00 03</v>
      </c>
      <c r="E12" s="23"/>
      <c r="F12" s="19"/>
      <c r="G12" s="19"/>
      <c r="H12" s="26"/>
      <c r="I12" s="20"/>
      <c r="J12" s="20"/>
      <c r="K12" s="23"/>
      <c r="L12" s="20"/>
      <c r="M12" s="23"/>
      <c r="N12" s="20"/>
      <c r="O12" s="20"/>
      <c r="P12" s="23"/>
      <c r="Q12" s="20"/>
      <c r="R12" s="23"/>
      <c r="S12" s="20" t="s">
        <v>112</v>
      </c>
      <c r="T12" s="34"/>
      <c r="U12" s="33" t="str">
        <f t="shared" si="2"/>
        <v>0000</v>
      </c>
      <c r="V12" s="33" t="str">
        <f>_xlfn.CONCAT(DEC2BIN(IF(ISBLANK(I12), 0, MATCH(I12, 运算选择!$E$2:$E$9, 0) - 1), 3), DEC2BIN(IF(ISBLANK(J12), 0, MATCH(J12, 单列下拉值!$A$2:$A$3, 0) - 1), 1))</f>
        <v>0000</v>
      </c>
      <c r="W12" s="33" t="str">
        <f>_xlfn.CONCAT(DEC2BIN(IF(ISBLANK(K12), 0, MATCH(K12, A寄存器选择!$D$2:$D$5, 0) - 1), 2), DEC2BIN(IF(ISBLANK(L12), 0, MATCH(L12, B寄存器选择!$D$2:$D$5, 0) - 1), 2))</f>
        <v>0000</v>
      </c>
      <c r="X12" s="33" t="str">
        <f>_xlfn.CONCAT(DEC2BIN(IF(ISBLANK(M12), 0, MATCH(M12, 单列下拉值!$B$2:$B$3, 0) - 1)), DEC2BIN(IF(ISBLANK(N12), 0, MATCH(N12, 单列下拉值!$C$2:$C$3, 0) - 1)), DEC2BIN(IF(ISBLANK(O12), 0, MATCH(O12, ALU寄存器选择!$D$2:$D$5, 0) - 1), 2))</f>
        <v>0000</v>
      </c>
      <c r="Y12" s="33" t="str">
        <f>_xlfn.CONCAT(DEC2BIN(IF(ISBLANK(P12),0,MATCH(P12,单列下拉值!$D$2:$D$3,0)-1)), DEC2BIN(IF(ISBLANK(Q12), 0, MATCH(Q12, CP选择!$E$2:$E$9, 0) - 1), 3))</f>
        <v>0000</v>
      </c>
      <c r="Z12" s="33" t="str">
        <f>_xlfn.CONCAT(DEC2BIN(R12), DEC2BIN(IF(ISBLANK(S12), 0, MATCH(S12, 后继微地址形成!$E$2:$E$9, 0) - 1), 3))</f>
        <v>0011</v>
      </c>
    </row>
    <row r="13" spans="1:31" x14ac:dyDescent="0.25">
      <c r="A13" s="36"/>
      <c r="C13" t="str">
        <f t="shared" si="0"/>
        <v>0A</v>
      </c>
      <c r="D13" t="str">
        <f t="shared" si="1"/>
        <v>00 00 00</v>
      </c>
      <c r="U13" t="str">
        <f t="shared" si="2"/>
        <v>0000</v>
      </c>
      <c r="V13" t="str">
        <f>_xlfn.CONCAT(DEC2BIN(IF(ISBLANK(I13), 0, MATCH(I13, 运算选择!$E$2:$E$9, 0) - 1), 3), DEC2BIN(IF(ISBLANK(J13), 0, MATCH(J13, 单列下拉值!$A$2:$A$3, 0) - 1), 1))</f>
        <v>0000</v>
      </c>
      <c r="W13" t="str">
        <f>_xlfn.CONCAT(DEC2BIN(IF(ISBLANK(K13), 0, MATCH(K13, A寄存器选择!$D$2:$D$5, 0) - 1), 2), DEC2BIN(IF(ISBLANK(L13), 0, MATCH(L13, B寄存器选择!$D$2:$D$5, 0) - 1), 2))</f>
        <v>0000</v>
      </c>
      <c r="X13" t="str">
        <f>_xlfn.CONCAT(DEC2BIN(IF(ISBLANK(M13), 0, MATCH(M13, 单列下拉值!$B$2:$B$3, 0) - 1)), DEC2BIN(IF(ISBLANK(N13), 0, MATCH(N13, 单列下拉值!$C$2:$C$3, 0) - 1)), DEC2BIN(IF(ISBLANK(O13), 0, MATCH(O13, ALU寄存器选择!$D$2:$D$5, 0) - 1), 2))</f>
        <v>0000</v>
      </c>
      <c r="Y13" t="str">
        <f>_xlfn.CONCAT(DEC2BIN(IF(ISBLANK(P13),0,MATCH(P13,单列下拉值!$D$2:$D$3,0)-1)), DEC2BIN(IF(ISBLANK(Q13), 0, MATCH(Q13, CP选择!$E$2:$E$9, 0) - 1), 3))</f>
        <v>0000</v>
      </c>
      <c r="Z13" t="str">
        <f>_xlfn.CONCAT(DEC2BIN(R13), DEC2BIN(IF(ISBLANK(S13), 0, MATCH(S13, 后继微地址形成!$E$2:$E$9, 0) - 1), 3))</f>
        <v>0000</v>
      </c>
    </row>
    <row r="14" spans="1:31" s="33" customFormat="1" x14ac:dyDescent="0.25">
      <c r="A14" s="36"/>
      <c r="C14" s="33" t="str">
        <f t="shared" si="0"/>
        <v>0B</v>
      </c>
      <c r="D14" s="33" t="str">
        <f t="shared" si="1"/>
        <v>00 00 00</v>
      </c>
      <c r="E14" s="23"/>
      <c r="F14" s="19"/>
      <c r="G14" s="19"/>
      <c r="H14" s="26"/>
      <c r="I14" s="19"/>
      <c r="J14" s="19"/>
      <c r="K14" s="23"/>
      <c r="L14" s="19"/>
      <c r="M14" s="23"/>
      <c r="N14" s="19"/>
      <c r="O14" s="19"/>
      <c r="P14" s="23"/>
      <c r="Q14" s="19"/>
      <c r="R14" s="23"/>
      <c r="S14" s="19"/>
      <c r="T14" s="34"/>
      <c r="U14" s="33" t="str">
        <f t="shared" si="2"/>
        <v>0000</v>
      </c>
      <c r="V14" s="33" t="str">
        <f>_xlfn.CONCAT(DEC2BIN(IF(ISBLANK(I14), 0, MATCH(I14, 运算选择!$E$2:$E$9, 0) - 1), 3), DEC2BIN(IF(ISBLANK(J14), 0, MATCH(J14, 单列下拉值!$A$2:$A$3, 0) - 1), 1))</f>
        <v>0000</v>
      </c>
      <c r="W14" s="33" t="str">
        <f>_xlfn.CONCAT(DEC2BIN(IF(ISBLANK(K14), 0, MATCH(K14, A寄存器选择!$D$2:$D$5, 0) - 1), 2), DEC2BIN(IF(ISBLANK(L14), 0, MATCH(L14, B寄存器选择!$D$2:$D$5, 0) - 1), 2))</f>
        <v>0000</v>
      </c>
      <c r="X14" s="33" t="str">
        <f>_xlfn.CONCAT(DEC2BIN(IF(ISBLANK(M14), 0, MATCH(M14, 单列下拉值!$B$2:$B$3, 0) - 1)), DEC2BIN(IF(ISBLANK(N14), 0, MATCH(N14, 单列下拉值!$C$2:$C$3, 0) - 1)), DEC2BIN(IF(ISBLANK(O14), 0, MATCH(O14, ALU寄存器选择!$D$2:$D$5, 0) - 1), 2))</f>
        <v>0000</v>
      </c>
      <c r="Y14" s="33" t="str">
        <f>_xlfn.CONCAT(DEC2BIN(IF(ISBLANK(P14),0,MATCH(P14,单列下拉值!$D$2:$D$3,0)-1)), DEC2BIN(IF(ISBLANK(Q14), 0, MATCH(Q14, CP选择!$E$2:$E$9, 0) - 1), 3))</f>
        <v>0000</v>
      </c>
      <c r="Z14" s="33" t="str">
        <f>_xlfn.CONCAT(DEC2BIN(R14), DEC2BIN(IF(ISBLANK(S14), 0, MATCH(S14, 后继微地址形成!$E$2:$E$9, 0) - 1), 3))</f>
        <v>0000</v>
      </c>
    </row>
    <row r="15" spans="1:31" x14ac:dyDescent="0.25">
      <c r="A15" s="36"/>
      <c r="C15" t="str">
        <f t="shared" si="0"/>
        <v>0C</v>
      </c>
      <c r="D15" t="str">
        <f t="shared" si="1"/>
        <v>00 00 00</v>
      </c>
      <c r="U15" t="str">
        <f t="shared" si="2"/>
        <v>0000</v>
      </c>
      <c r="V15" t="str">
        <f>_xlfn.CONCAT(DEC2BIN(IF(ISBLANK(I15), 0, MATCH(I15, 运算选择!$E$2:$E$9, 0) - 1), 3), DEC2BIN(IF(ISBLANK(J15), 0, MATCH(J15, 单列下拉值!$A$2:$A$3, 0) - 1), 1))</f>
        <v>0000</v>
      </c>
      <c r="W15" t="str">
        <f>_xlfn.CONCAT(DEC2BIN(IF(ISBLANK(K15), 0, MATCH(K15, A寄存器选择!$D$2:$D$5, 0) - 1), 2), DEC2BIN(IF(ISBLANK(L15), 0, MATCH(L15, B寄存器选择!$D$2:$D$5, 0) - 1), 2))</f>
        <v>0000</v>
      </c>
      <c r="X15" t="str">
        <f>_xlfn.CONCAT(DEC2BIN(IF(ISBLANK(M15), 0, MATCH(M15, 单列下拉值!$B$2:$B$3, 0) - 1)), DEC2BIN(IF(ISBLANK(N15), 0, MATCH(N15, 单列下拉值!$C$2:$C$3, 0) - 1)), DEC2BIN(IF(ISBLANK(O15), 0, MATCH(O15, ALU寄存器选择!$D$2:$D$5, 0) - 1), 2))</f>
        <v>0000</v>
      </c>
      <c r="Y15" t="str">
        <f>_xlfn.CONCAT(DEC2BIN(IF(ISBLANK(P15),0,MATCH(P15,单列下拉值!$D$2:$D$3,0)-1)), DEC2BIN(IF(ISBLANK(Q15), 0, MATCH(Q15, CP选择!$E$2:$E$9, 0) - 1), 3))</f>
        <v>0000</v>
      </c>
      <c r="Z15" t="str">
        <f>_xlfn.CONCAT(DEC2BIN(R15), DEC2BIN(IF(ISBLANK(S15), 0, MATCH(S15, 后继微地址形成!$E$2:$E$9, 0) - 1), 3))</f>
        <v>0000</v>
      </c>
    </row>
    <row r="16" spans="1:31" s="33" customFormat="1" x14ac:dyDescent="0.25">
      <c r="A16" s="36"/>
      <c r="C16" s="33" t="str">
        <f t="shared" si="0"/>
        <v>0D</v>
      </c>
      <c r="D16" s="33" t="str">
        <f t="shared" si="1"/>
        <v>00 00 00</v>
      </c>
      <c r="E16" s="23"/>
      <c r="F16" s="19"/>
      <c r="G16" s="19"/>
      <c r="H16" s="26"/>
      <c r="I16" s="19"/>
      <c r="J16" s="19"/>
      <c r="K16" s="23"/>
      <c r="L16" s="19"/>
      <c r="M16" s="23"/>
      <c r="N16" s="19"/>
      <c r="O16" s="19"/>
      <c r="P16" s="23"/>
      <c r="Q16" s="19"/>
      <c r="R16" s="23"/>
      <c r="S16" s="19"/>
      <c r="T16" s="34"/>
      <c r="U16" s="33" t="str">
        <f t="shared" si="2"/>
        <v>0000</v>
      </c>
      <c r="V16" s="33" t="str">
        <f>_xlfn.CONCAT(DEC2BIN(IF(ISBLANK(I16), 0, MATCH(I16, 运算选择!$E$2:$E$9, 0) - 1), 3), DEC2BIN(IF(ISBLANK(J16), 0, MATCH(J16, 单列下拉值!$A$2:$A$3, 0) - 1), 1))</f>
        <v>0000</v>
      </c>
      <c r="W16" s="33" t="str">
        <f>_xlfn.CONCAT(DEC2BIN(IF(ISBLANK(K16), 0, MATCH(K16, A寄存器选择!$D$2:$D$5, 0) - 1), 2), DEC2BIN(IF(ISBLANK(L16), 0, MATCH(L16, B寄存器选择!$D$2:$D$5, 0) - 1), 2))</f>
        <v>0000</v>
      </c>
      <c r="X16" s="33" t="str">
        <f>_xlfn.CONCAT(DEC2BIN(IF(ISBLANK(M16), 0, MATCH(M16, 单列下拉值!$B$2:$B$3, 0) - 1)), DEC2BIN(IF(ISBLANK(N16), 0, MATCH(N16, 单列下拉值!$C$2:$C$3, 0) - 1)), DEC2BIN(IF(ISBLANK(O16), 0, MATCH(O16, ALU寄存器选择!$D$2:$D$5, 0) - 1), 2))</f>
        <v>0000</v>
      </c>
      <c r="Y16" s="33" t="str">
        <f>_xlfn.CONCAT(DEC2BIN(IF(ISBLANK(P16),0,MATCH(P16,单列下拉值!$D$2:$D$3,0)-1)), DEC2BIN(IF(ISBLANK(Q16), 0, MATCH(Q16, CP选择!$E$2:$E$9, 0) - 1), 3))</f>
        <v>0000</v>
      </c>
      <c r="Z16" s="33" t="str">
        <f>_xlfn.CONCAT(DEC2BIN(R16), DEC2BIN(IF(ISBLANK(S16), 0, MATCH(S16, 后继微地址形成!$E$2:$E$9, 0) - 1), 3))</f>
        <v>0000</v>
      </c>
    </row>
    <row r="17" spans="1:26" x14ac:dyDescent="0.25">
      <c r="A17" s="36"/>
      <c r="C17" t="str">
        <f t="shared" si="0"/>
        <v>0E</v>
      </c>
      <c r="D17" t="str">
        <f t="shared" si="1"/>
        <v>00 00 00</v>
      </c>
      <c r="U17" t="str">
        <f t="shared" si="2"/>
        <v>0000</v>
      </c>
      <c r="V17" t="str">
        <f>_xlfn.CONCAT(DEC2BIN(IF(ISBLANK(I17), 0, MATCH(I17, 运算选择!$E$2:$E$9, 0) - 1), 3), DEC2BIN(IF(ISBLANK(J17), 0, MATCH(J17, 单列下拉值!$A$2:$A$3, 0) - 1), 1))</f>
        <v>0000</v>
      </c>
      <c r="W17" t="str">
        <f>_xlfn.CONCAT(DEC2BIN(IF(ISBLANK(K17), 0, MATCH(K17, A寄存器选择!$D$2:$D$5, 0) - 1), 2), DEC2BIN(IF(ISBLANK(L17), 0, MATCH(L17, B寄存器选择!$D$2:$D$5, 0) - 1), 2))</f>
        <v>0000</v>
      </c>
      <c r="X17" t="str">
        <f>_xlfn.CONCAT(DEC2BIN(IF(ISBLANK(M17), 0, MATCH(M17, 单列下拉值!$B$2:$B$3, 0) - 1)), DEC2BIN(IF(ISBLANK(N17), 0, MATCH(N17, 单列下拉值!$C$2:$C$3, 0) - 1)), DEC2BIN(IF(ISBLANK(O17), 0, MATCH(O17, ALU寄存器选择!$D$2:$D$5, 0) - 1), 2))</f>
        <v>0000</v>
      </c>
      <c r="Y17" t="str">
        <f>_xlfn.CONCAT(DEC2BIN(IF(ISBLANK(P17),0,MATCH(P17,单列下拉值!$D$2:$D$3,0)-1)), DEC2BIN(IF(ISBLANK(Q17), 0, MATCH(Q17, CP选择!$E$2:$E$9, 0) - 1), 3))</f>
        <v>0000</v>
      </c>
      <c r="Z17" t="str">
        <f>_xlfn.CONCAT(DEC2BIN(R17), DEC2BIN(IF(ISBLANK(S17), 0, MATCH(S17, 后继微地址形成!$E$2:$E$9, 0) - 1), 3))</f>
        <v>0000</v>
      </c>
    </row>
    <row r="18" spans="1:26" s="33" customFormat="1" x14ac:dyDescent="0.25">
      <c r="A18" s="36"/>
      <c r="C18" s="33" t="str">
        <f t="shared" si="0"/>
        <v>0F</v>
      </c>
      <c r="D18" s="33" t="str">
        <f t="shared" si="1"/>
        <v>00 00 00</v>
      </c>
      <c r="E18" s="23"/>
      <c r="F18" s="19"/>
      <c r="G18" s="19"/>
      <c r="H18" s="26"/>
      <c r="I18" s="19"/>
      <c r="J18" s="19"/>
      <c r="K18" s="23"/>
      <c r="L18" s="19"/>
      <c r="M18" s="23"/>
      <c r="N18" s="19"/>
      <c r="O18" s="19"/>
      <c r="P18" s="23"/>
      <c r="Q18" s="19"/>
      <c r="R18" s="23"/>
      <c r="S18" s="19"/>
      <c r="T18" s="34"/>
      <c r="U18" s="33" t="str">
        <f t="shared" si="2"/>
        <v>0000</v>
      </c>
      <c r="V18" s="33" t="str">
        <f>_xlfn.CONCAT(DEC2BIN(IF(ISBLANK(I18), 0, MATCH(I18, 运算选择!$E$2:$E$9, 0) - 1), 3), DEC2BIN(IF(ISBLANK(J18), 0, MATCH(J18, 单列下拉值!$A$2:$A$3, 0) - 1), 1))</f>
        <v>0000</v>
      </c>
      <c r="W18" s="33" t="str">
        <f>_xlfn.CONCAT(DEC2BIN(IF(ISBLANK(K18), 0, MATCH(K18, A寄存器选择!$D$2:$D$5, 0) - 1), 2), DEC2BIN(IF(ISBLANK(L18), 0, MATCH(L18, B寄存器选择!$D$2:$D$5, 0) - 1), 2))</f>
        <v>0000</v>
      </c>
      <c r="X18" s="33" t="str">
        <f>_xlfn.CONCAT(DEC2BIN(IF(ISBLANK(M18), 0, MATCH(M18, 单列下拉值!$B$2:$B$3, 0) - 1)), DEC2BIN(IF(ISBLANK(N18), 0, MATCH(N18, 单列下拉值!$C$2:$C$3, 0) - 1)), DEC2BIN(IF(ISBLANK(O18), 0, MATCH(O18, ALU寄存器选择!$D$2:$D$5, 0) - 1), 2))</f>
        <v>0000</v>
      </c>
      <c r="Y18" s="33" t="str">
        <f>_xlfn.CONCAT(DEC2BIN(IF(ISBLANK(P18),0,MATCH(P18,单列下拉值!$D$2:$D$3,0)-1)), DEC2BIN(IF(ISBLANK(Q18), 0, MATCH(Q18, CP选择!$E$2:$E$9, 0) - 1), 3))</f>
        <v>0000</v>
      </c>
      <c r="Z18" s="33" t="str">
        <f>_xlfn.CONCAT(DEC2BIN(R18), DEC2BIN(IF(ISBLANK(S18), 0, MATCH(S18, 后继微地址形成!$E$2:$E$9, 0) - 1), 3))</f>
        <v>0000</v>
      </c>
    </row>
    <row r="19" spans="1:26" x14ac:dyDescent="0.25">
      <c r="A19" s="36" t="s">
        <v>144</v>
      </c>
      <c r="B19" t="s">
        <v>95</v>
      </c>
      <c r="C19" s="27" t="str">
        <f t="shared" si="0"/>
        <v>10</v>
      </c>
      <c r="D19" t="str">
        <f t="shared" si="1"/>
        <v>00 12 01</v>
      </c>
      <c r="I19" s="21"/>
      <c r="J19" s="21"/>
      <c r="L19" s="9" t="s">
        <v>102</v>
      </c>
      <c r="N19" s="21"/>
      <c r="O19" s="21" t="s">
        <v>96</v>
      </c>
      <c r="Q19" s="21"/>
      <c r="S19" s="21" t="s">
        <v>91</v>
      </c>
      <c r="U19" t="str">
        <f t="shared" si="2"/>
        <v>0000</v>
      </c>
      <c r="V19" t="str">
        <f>_xlfn.CONCAT(DEC2BIN(IF(ISBLANK(I19), 0, MATCH(I19, 运算选择!$E$2:$E$9, 0) - 1), 3), DEC2BIN(IF(ISBLANK(J19), 0, MATCH(J19, 单列下拉值!$A$2:$A$3, 0) - 1), 1))</f>
        <v>0000</v>
      </c>
      <c r="W19" t="str">
        <f>_xlfn.CONCAT(DEC2BIN(IF(ISBLANK(K19), 0, MATCH(K19, A寄存器选择!$D$2:$D$5, 0) - 1), 2), DEC2BIN(IF(ISBLANK(L19), 0, MATCH(L19, B寄存器选择!$D$2:$D$5, 0) - 1), 2))</f>
        <v>0001</v>
      </c>
      <c r="X19" t="str">
        <f>_xlfn.CONCAT(DEC2BIN(IF(ISBLANK(M19), 0, MATCH(M19, 单列下拉值!$B$2:$B$3, 0) - 1)), DEC2BIN(IF(ISBLANK(N19), 0, MATCH(N19, 单列下拉值!$C$2:$C$3, 0) - 1)), DEC2BIN(IF(ISBLANK(O19), 0, MATCH(O19, ALU寄存器选择!$D$2:$D$5, 0) - 1), 2))</f>
        <v>0010</v>
      </c>
      <c r="Y19" t="str">
        <f>_xlfn.CONCAT(DEC2BIN(IF(ISBLANK(P19),0,MATCH(P19,单列下拉值!$D$2:$D$3,0)-1)), DEC2BIN(IF(ISBLANK(Q19), 0, MATCH(Q19, CP选择!$E$2:$E$9, 0) - 1), 3))</f>
        <v>0000</v>
      </c>
      <c r="Z19" t="str">
        <f>_xlfn.CONCAT(DEC2BIN(R19), DEC2BIN(IF(ISBLANK(S19), 0, MATCH(S19, 后继微地址形成!$E$2:$E$9, 0) - 1), 3))</f>
        <v>0001</v>
      </c>
    </row>
    <row r="20" spans="1:26" s="33" customFormat="1" x14ac:dyDescent="0.25">
      <c r="A20" s="36"/>
      <c r="B20" s="33" t="s">
        <v>140</v>
      </c>
      <c r="C20" s="33" t="str">
        <f t="shared" si="0"/>
        <v>11</v>
      </c>
      <c r="D20" s="33" t="str">
        <f t="shared" si="1"/>
        <v>00 01 A1</v>
      </c>
      <c r="E20" s="23"/>
      <c r="F20" s="19"/>
      <c r="G20" s="19"/>
      <c r="H20" s="26"/>
      <c r="I20" s="20"/>
      <c r="J20" s="20"/>
      <c r="K20" s="23" t="s">
        <v>94</v>
      </c>
      <c r="L20" s="20"/>
      <c r="M20" s="23"/>
      <c r="N20" s="20"/>
      <c r="O20" s="20" t="s">
        <v>104</v>
      </c>
      <c r="P20" s="23" t="s">
        <v>92</v>
      </c>
      <c r="Q20" s="20" t="s">
        <v>162</v>
      </c>
      <c r="R20" s="23"/>
      <c r="S20" s="20" t="s">
        <v>91</v>
      </c>
      <c r="T20" s="34"/>
      <c r="U20" s="33" t="str">
        <f t="shared" si="2"/>
        <v>0000</v>
      </c>
      <c r="V20" s="33" t="str">
        <f>_xlfn.CONCAT(DEC2BIN(IF(ISBLANK(I20), 0, MATCH(I20, 运算选择!$E$2:$E$9, 0) - 1), 3), DEC2BIN(IF(ISBLANK(J20), 0, MATCH(J20, 单列下拉值!$A$2:$A$3, 0) - 1), 1))</f>
        <v>0000</v>
      </c>
      <c r="W20" s="33" t="str">
        <f>_xlfn.CONCAT(DEC2BIN(IF(ISBLANK(K20), 0, MATCH(K20, A寄存器选择!$D$2:$D$5, 0) - 1), 2), DEC2BIN(IF(ISBLANK(L20), 0, MATCH(L20, B寄存器选择!$D$2:$D$5, 0) - 1), 2))</f>
        <v>0000</v>
      </c>
      <c r="X20" s="33" t="str">
        <f>_xlfn.CONCAT(DEC2BIN(IF(ISBLANK(M20), 0, MATCH(M20, 单列下拉值!$B$2:$B$3, 0) - 1)), DEC2BIN(IF(ISBLANK(N20), 0, MATCH(N20, 单列下拉值!$C$2:$C$3, 0) - 1)), DEC2BIN(IF(ISBLANK(O20), 0, MATCH(O20, ALU寄存器选择!$D$2:$D$5, 0) - 1), 2))</f>
        <v>0001</v>
      </c>
      <c r="Y20" s="33" t="str">
        <f>_xlfn.CONCAT(DEC2BIN(IF(ISBLANK(P20),0,MATCH(P20,单列下拉值!$D$2:$D$3,0)-1)), DEC2BIN(IF(ISBLANK(Q20), 0, MATCH(Q20, CP选择!$E$2:$E$9, 0) - 1), 3))</f>
        <v>1010</v>
      </c>
      <c r="Z20" s="33" t="str">
        <f>_xlfn.CONCAT(DEC2BIN(R20), DEC2BIN(IF(ISBLANK(S20), 0, MATCH(S20, 后继微地址形成!$E$2:$E$9, 0) - 1), 3))</f>
        <v>0001</v>
      </c>
    </row>
    <row r="21" spans="1:26" x14ac:dyDescent="0.25">
      <c r="A21" s="36"/>
      <c r="B21" t="s">
        <v>141</v>
      </c>
      <c r="C21" t="str">
        <f t="shared" si="0"/>
        <v>12</v>
      </c>
      <c r="D21" t="str">
        <f t="shared" si="1"/>
        <v>04 03 01</v>
      </c>
      <c r="I21" s="21" t="s">
        <v>138</v>
      </c>
      <c r="J21" s="21"/>
      <c r="L21" s="9"/>
      <c r="N21" s="21"/>
      <c r="O21" s="21" t="s">
        <v>106</v>
      </c>
      <c r="Q21" s="21"/>
      <c r="S21" s="21" t="s">
        <v>91</v>
      </c>
      <c r="U21" t="str">
        <f t="shared" si="2"/>
        <v>0000</v>
      </c>
      <c r="V21" t="str">
        <f>_xlfn.CONCAT(DEC2BIN(IF(ISBLANK(I21), 0, MATCH(I21, 运算选择!$E$2:$E$9, 0) - 1), 3), DEC2BIN(IF(ISBLANK(J21), 0, MATCH(J21, 单列下拉值!$A$2:$A$3, 0) - 1), 1))</f>
        <v>0100</v>
      </c>
      <c r="W21" t="str">
        <f>_xlfn.CONCAT(DEC2BIN(IF(ISBLANK(K21), 0, MATCH(K21, A寄存器选择!$D$2:$D$5, 0) - 1), 2), DEC2BIN(IF(ISBLANK(L21), 0, MATCH(L21, B寄存器选择!$D$2:$D$5, 0) - 1), 2))</f>
        <v>0000</v>
      </c>
      <c r="X21" t="str">
        <f>_xlfn.CONCAT(DEC2BIN(IF(ISBLANK(M21), 0, MATCH(M21, 单列下拉值!$B$2:$B$3, 0) - 1)), DEC2BIN(IF(ISBLANK(N21), 0, MATCH(N21, 单列下拉值!$C$2:$C$3, 0) - 1)), DEC2BIN(IF(ISBLANK(O21), 0, MATCH(O21, ALU寄存器选择!$D$2:$D$5, 0) - 1), 2))</f>
        <v>0011</v>
      </c>
      <c r="Y21" t="str">
        <f>_xlfn.CONCAT(DEC2BIN(IF(ISBLANK(P21),0,MATCH(P21,单列下拉值!$D$2:$D$3,0)-1)), DEC2BIN(IF(ISBLANK(Q21), 0, MATCH(Q21, CP选择!$E$2:$E$9, 0) - 1), 3))</f>
        <v>0000</v>
      </c>
      <c r="Z21" t="str">
        <f>_xlfn.CONCAT(DEC2BIN(R21), DEC2BIN(IF(ISBLANK(S21), 0, MATCH(S21, 后继微地址形成!$E$2:$E$9, 0) - 1), 3))</f>
        <v>0001</v>
      </c>
    </row>
    <row r="22" spans="1:26" s="33" customFormat="1" x14ac:dyDescent="0.25">
      <c r="A22" s="36"/>
      <c r="B22" s="33" t="s">
        <v>127</v>
      </c>
      <c r="C22" s="33" t="str">
        <f t="shared" si="0"/>
        <v>13</v>
      </c>
      <c r="D22" s="33" t="str">
        <f t="shared" si="1"/>
        <v>00 00 41</v>
      </c>
      <c r="E22" s="23"/>
      <c r="F22" s="19"/>
      <c r="G22" s="19"/>
      <c r="H22" s="26"/>
      <c r="I22" s="20"/>
      <c r="J22" s="20"/>
      <c r="K22" s="23"/>
      <c r="L22" s="20"/>
      <c r="M22" s="23"/>
      <c r="N22" s="20"/>
      <c r="O22" s="20"/>
      <c r="P22" s="23"/>
      <c r="Q22" s="20" t="s">
        <v>108</v>
      </c>
      <c r="R22" s="23"/>
      <c r="S22" s="20" t="s">
        <v>91</v>
      </c>
      <c r="T22" s="34"/>
      <c r="U22" s="33" t="str">
        <f t="shared" si="2"/>
        <v>0000</v>
      </c>
      <c r="V22" s="33" t="str">
        <f>_xlfn.CONCAT(DEC2BIN(IF(ISBLANK(I22), 0, MATCH(I22, 运算选择!$E$2:$E$9, 0) - 1), 3), DEC2BIN(IF(ISBLANK(J22), 0, MATCH(J22, 单列下拉值!$A$2:$A$3, 0) - 1), 1))</f>
        <v>0000</v>
      </c>
      <c r="W22" s="33" t="str">
        <f>_xlfn.CONCAT(DEC2BIN(IF(ISBLANK(K22), 0, MATCH(K22, A寄存器选择!$D$2:$D$5, 0) - 1), 2), DEC2BIN(IF(ISBLANK(L22), 0, MATCH(L22, B寄存器选择!$D$2:$D$5, 0) - 1), 2))</f>
        <v>0000</v>
      </c>
      <c r="X22" s="33" t="str">
        <f>_xlfn.CONCAT(DEC2BIN(IF(ISBLANK(M22), 0, MATCH(M22, 单列下拉值!$B$2:$B$3, 0) - 1)), DEC2BIN(IF(ISBLANK(N22), 0, MATCH(N22, 单列下拉值!$C$2:$C$3, 0) - 1)), DEC2BIN(IF(ISBLANK(O22), 0, MATCH(O22, ALU寄存器选择!$D$2:$D$5, 0) - 1), 2))</f>
        <v>0000</v>
      </c>
      <c r="Y22" s="33" t="str">
        <f>_xlfn.CONCAT(DEC2BIN(IF(ISBLANK(P22),0,MATCH(P22,单列下拉值!$D$2:$D$3,0)-1)), DEC2BIN(IF(ISBLANK(Q22), 0, MATCH(Q22, CP选择!$E$2:$E$9, 0) - 1), 3))</f>
        <v>0100</v>
      </c>
      <c r="Z22" s="33" t="str">
        <f>_xlfn.CONCAT(DEC2BIN(R22), DEC2BIN(IF(ISBLANK(S22), 0, MATCH(S22, 后继微地址形成!$E$2:$E$9, 0) - 1), 3))</f>
        <v>0001</v>
      </c>
    </row>
    <row r="23" spans="1:26" x14ac:dyDescent="0.25">
      <c r="A23" s="36"/>
      <c r="B23" t="s">
        <v>115</v>
      </c>
      <c r="C23" t="str">
        <f t="shared" si="0"/>
        <v>14</v>
      </c>
      <c r="D23" t="str">
        <f t="shared" si="1"/>
        <v>00 00 51</v>
      </c>
      <c r="I23" s="21"/>
      <c r="J23" s="21" t="s">
        <v>132</v>
      </c>
      <c r="L23" s="9"/>
      <c r="N23" s="21"/>
      <c r="O23" s="21"/>
      <c r="Q23" s="21" t="s">
        <v>109</v>
      </c>
      <c r="S23" s="21" t="s">
        <v>91</v>
      </c>
      <c r="U23" t="str">
        <f t="shared" si="2"/>
        <v>0000</v>
      </c>
      <c r="V23" t="str">
        <f>_xlfn.CONCAT(DEC2BIN(IF(ISBLANK(I23), 0, MATCH(I23, 运算选择!$E$2:$E$9, 0) - 1), 3), DEC2BIN(IF(ISBLANK(J23), 0, MATCH(J23, 单列下拉值!$A$2:$A$3, 0) - 1), 1))</f>
        <v>0000</v>
      </c>
      <c r="W23" t="str">
        <f>_xlfn.CONCAT(DEC2BIN(IF(ISBLANK(K23), 0, MATCH(K23, A寄存器选择!$D$2:$D$5, 0) - 1), 2), DEC2BIN(IF(ISBLANK(L23), 0, MATCH(L23, B寄存器选择!$D$2:$D$5, 0) - 1), 2))</f>
        <v>0000</v>
      </c>
      <c r="X23" t="str">
        <f>_xlfn.CONCAT(DEC2BIN(IF(ISBLANK(M23), 0, MATCH(M23, 单列下拉值!$B$2:$B$3, 0) - 1)), DEC2BIN(IF(ISBLANK(N23), 0, MATCH(N23, 单列下拉值!$C$2:$C$3, 0) - 1)), DEC2BIN(IF(ISBLANK(O23), 0, MATCH(O23, ALU寄存器选择!$D$2:$D$5, 0) - 1), 2))</f>
        <v>0000</v>
      </c>
      <c r="Y23" t="str">
        <f>_xlfn.CONCAT(DEC2BIN(IF(ISBLANK(P23),0,MATCH(P23,单列下拉值!$D$2:$D$3,0)-1)), DEC2BIN(IF(ISBLANK(Q23), 0, MATCH(Q23, CP选择!$E$2:$E$9, 0) - 1), 3))</f>
        <v>0101</v>
      </c>
      <c r="Z23" t="str">
        <f>_xlfn.CONCAT(DEC2BIN(R23), DEC2BIN(IF(ISBLANK(S23), 0, MATCH(S23, 后继微地址形成!$E$2:$E$9, 0) - 1), 3))</f>
        <v>0001</v>
      </c>
    </row>
    <row r="24" spans="1:26" s="33" customFormat="1" x14ac:dyDescent="0.25">
      <c r="A24" s="36"/>
      <c r="B24" s="33" t="s">
        <v>110</v>
      </c>
      <c r="C24" s="33" t="str">
        <f t="shared" si="0"/>
        <v>15</v>
      </c>
      <c r="D24" s="33" t="str">
        <f t="shared" si="1"/>
        <v>00 41 01</v>
      </c>
      <c r="E24" s="23"/>
      <c r="F24" s="19"/>
      <c r="G24" s="19"/>
      <c r="H24" s="26"/>
      <c r="I24" s="20"/>
      <c r="J24" s="20"/>
      <c r="K24" s="23" t="s">
        <v>98</v>
      </c>
      <c r="L24" s="20"/>
      <c r="M24" s="23"/>
      <c r="N24" s="20"/>
      <c r="O24" s="20" t="s">
        <v>104</v>
      </c>
      <c r="P24" s="23"/>
      <c r="Q24" s="20"/>
      <c r="R24" s="23"/>
      <c r="S24" s="20" t="s">
        <v>91</v>
      </c>
      <c r="T24" s="34"/>
      <c r="U24" s="33" t="str">
        <f t="shared" si="2"/>
        <v>0000</v>
      </c>
      <c r="V24" s="33" t="str">
        <f>_xlfn.CONCAT(DEC2BIN(IF(ISBLANK(I24), 0, MATCH(I24, 运算选择!$E$2:$E$9, 0) - 1), 3), DEC2BIN(IF(ISBLANK(J24), 0, MATCH(J24, 单列下拉值!$A$2:$A$3, 0) - 1), 1))</f>
        <v>0000</v>
      </c>
      <c r="W24" s="33" t="str">
        <f>_xlfn.CONCAT(DEC2BIN(IF(ISBLANK(K24), 0, MATCH(K24, A寄存器选择!$D$2:$D$5, 0) - 1), 2), DEC2BIN(IF(ISBLANK(L24), 0, MATCH(L24, B寄存器选择!$D$2:$D$5, 0) - 1), 2))</f>
        <v>0100</v>
      </c>
      <c r="X24" s="33" t="str">
        <f>_xlfn.CONCAT(DEC2BIN(IF(ISBLANK(M24), 0, MATCH(M24, 单列下拉值!$B$2:$B$3, 0) - 1)), DEC2BIN(IF(ISBLANK(N24), 0, MATCH(N24, 单列下拉值!$C$2:$C$3, 0) - 1)), DEC2BIN(IF(ISBLANK(O24), 0, MATCH(O24, ALU寄存器选择!$D$2:$D$5, 0) - 1), 2))</f>
        <v>0001</v>
      </c>
      <c r="Y24" s="33" t="str">
        <f>_xlfn.CONCAT(DEC2BIN(IF(ISBLANK(P24),0,MATCH(P24,单列下拉值!$D$2:$D$3,0)-1)), DEC2BIN(IF(ISBLANK(Q24), 0, MATCH(Q24, CP选择!$E$2:$E$9, 0) - 1), 3))</f>
        <v>0000</v>
      </c>
      <c r="Z24" s="33" t="str">
        <f>_xlfn.CONCAT(DEC2BIN(R24), DEC2BIN(IF(ISBLANK(S24), 0, MATCH(S24, 后继微地址形成!$E$2:$E$9, 0) - 1), 3))</f>
        <v>0001</v>
      </c>
    </row>
    <row r="25" spans="1:26" x14ac:dyDescent="0.25">
      <c r="A25" s="36"/>
      <c r="B25" t="s">
        <v>142</v>
      </c>
      <c r="C25" t="str">
        <f t="shared" si="0"/>
        <v>16</v>
      </c>
      <c r="D25" t="str">
        <f t="shared" si="1"/>
        <v>00 02 01</v>
      </c>
      <c r="I25" s="21"/>
      <c r="J25" s="21"/>
      <c r="L25" s="9" t="s">
        <v>93</v>
      </c>
      <c r="N25" s="21"/>
      <c r="O25" s="21" t="s">
        <v>96</v>
      </c>
      <c r="Q25" s="21"/>
      <c r="S25" s="21" t="s">
        <v>91</v>
      </c>
      <c r="U25" t="str">
        <f t="shared" si="2"/>
        <v>0000</v>
      </c>
      <c r="V25" t="str">
        <f>_xlfn.CONCAT(DEC2BIN(IF(ISBLANK(I25), 0, MATCH(I25, 运算选择!$E$2:$E$9, 0) - 1), 3), DEC2BIN(IF(ISBLANK(J25), 0, MATCH(J25, 单列下拉值!$A$2:$A$3, 0) - 1), 1))</f>
        <v>0000</v>
      </c>
      <c r="W25" t="str">
        <f>_xlfn.CONCAT(DEC2BIN(IF(ISBLANK(K25), 0, MATCH(K25, A寄存器选择!$D$2:$D$5, 0) - 1), 2), DEC2BIN(IF(ISBLANK(L25), 0, MATCH(L25, B寄存器选择!$D$2:$D$5, 0) - 1), 2))</f>
        <v>0000</v>
      </c>
      <c r="X25" t="str">
        <f>_xlfn.CONCAT(DEC2BIN(IF(ISBLANK(M25), 0, MATCH(M25, 单列下拉值!$B$2:$B$3, 0) - 1)), DEC2BIN(IF(ISBLANK(N25), 0, MATCH(N25, 单列下拉值!$C$2:$C$3, 0) - 1)), DEC2BIN(IF(ISBLANK(O25), 0, MATCH(O25, ALU寄存器选择!$D$2:$D$5, 0) - 1), 2))</f>
        <v>0010</v>
      </c>
      <c r="Y25" t="str">
        <f>_xlfn.CONCAT(DEC2BIN(IF(ISBLANK(P25),0,MATCH(P25,单列下拉值!$D$2:$D$3,0)-1)), DEC2BIN(IF(ISBLANK(Q25), 0, MATCH(Q25, CP选择!$E$2:$E$9, 0) - 1), 3))</f>
        <v>0000</v>
      </c>
      <c r="Z25" t="str">
        <f>_xlfn.CONCAT(DEC2BIN(R25), DEC2BIN(IF(ISBLANK(S25), 0, MATCH(S25, 后继微地址形成!$E$2:$E$9, 0) - 1), 3))</f>
        <v>0001</v>
      </c>
    </row>
    <row r="26" spans="1:26" s="33" customFormat="1" x14ac:dyDescent="0.25">
      <c r="A26" s="36"/>
      <c r="B26" s="33" t="s">
        <v>141</v>
      </c>
      <c r="C26" s="33" t="str">
        <f t="shared" si="0"/>
        <v>17</v>
      </c>
      <c r="D26" s="33" t="str">
        <f t="shared" si="1"/>
        <v>04 03 01</v>
      </c>
      <c r="E26" s="23"/>
      <c r="F26" s="19"/>
      <c r="G26" s="19"/>
      <c r="H26" s="26"/>
      <c r="I26" s="20" t="s">
        <v>138</v>
      </c>
      <c r="J26" s="20"/>
      <c r="K26" s="23"/>
      <c r="L26" s="20"/>
      <c r="M26" s="23"/>
      <c r="N26" s="20"/>
      <c r="O26" s="20" t="s">
        <v>106</v>
      </c>
      <c r="P26" s="23"/>
      <c r="Q26" s="20"/>
      <c r="R26" s="23"/>
      <c r="S26" s="20" t="s">
        <v>91</v>
      </c>
      <c r="T26" s="34"/>
      <c r="U26" s="33" t="str">
        <f t="shared" si="2"/>
        <v>0000</v>
      </c>
      <c r="V26" s="33" t="str">
        <f>_xlfn.CONCAT(DEC2BIN(IF(ISBLANK(I26), 0, MATCH(I26, 运算选择!$E$2:$E$9, 0) - 1), 3), DEC2BIN(IF(ISBLANK(J26), 0, MATCH(J26, 单列下拉值!$A$2:$A$3, 0) - 1), 1))</f>
        <v>0100</v>
      </c>
      <c r="W26" s="33" t="str">
        <f>_xlfn.CONCAT(DEC2BIN(IF(ISBLANK(K26), 0, MATCH(K26, A寄存器选择!$D$2:$D$5, 0) - 1), 2), DEC2BIN(IF(ISBLANK(L26), 0, MATCH(L26, B寄存器选择!$D$2:$D$5, 0) - 1), 2))</f>
        <v>0000</v>
      </c>
      <c r="X26" s="33" t="str">
        <f>_xlfn.CONCAT(DEC2BIN(IF(ISBLANK(M26), 0, MATCH(M26, 单列下拉值!$B$2:$B$3, 0) - 1)), DEC2BIN(IF(ISBLANK(N26), 0, MATCH(N26, 单列下拉值!$C$2:$C$3, 0) - 1)), DEC2BIN(IF(ISBLANK(O26), 0, MATCH(O26, ALU寄存器选择!$D$2:$D$5, 0) - 1), 2))</f>
        <v>0011</v>
      </c>
      <c r="Y26" s="33" t="str">
        <f>_xlfn.CONCAT(DEC2BIN(IF(ISBLANK(P26),0,MATCH(P26,单列下拉值!$D$2:$D$3,0)-1)), DEC2BIN(IF(ISBLANK(Q26), 0, MATCH(Q26, CP选择!$E$2:$E$9, 0) - 1), 3))</f>
        <v>0000</v>
      </c>
      <c r="Z26" s="33" t="str">
        <f>_xlfn.CONCAT(DEC2BIN(R26), DEC2BIN(IF(ISBLANK(S26), 0, MATCH(S26, 后继微地址形成!$E$2:$E$9, 0) - 1), 3))</f>
        <v>0001</v>
      </c>
    </row>
    <row r="27" spans="1:26" x14ac:dyDescent="0.25">
      <c r="A27" s="36"/>
      <c r="B27" t="s">
        <v>127</v>
      </c>
      <c r="C27" t="str">
        <f t="shared" si="0"/>
        <v>18</v>
      </c>
      <c r="D27" t="str">
        <f t="shared" si="1"/>
        <v>00 00 41</v>
      </c>
      <c r="Q27" s="22" t="s">
        <v>108</v>
      </c>
      <c r="S27" s="21" t="s">
        <v>91</v>
      </c>
      <c r="U27" t="str">
        <f t="shared" si="2"/>
        <v>0000</v>
      </c>
      <c r="V27" t="str">
        <f>_xlfn.CONCAT(DEC2BIN(IF(ISBLANK(I27), 0, MATCH(I27, 运算选择!$E$2:$E$9, 0) - 1), 3), DEC2BIN(IF(ISBLANK(J27), 0, MATCH(J27, 单列下拉值!$A$2:$A$3, 0) - 1), 1))</f>
        <v>0000</v>
      </c>
      <c r="W27" t="str">
        <f>_xlfn.CONCAT(DEC2BIN(IF(ISBLANK(K27), 0, MATCH(K27, A寄存器选择!$D$2:$D$5, 0) - 1), 2), DEC2BIN(IF(ISBLANK(L27), 0, MATCH(L27, B寄存器选择!$D$2:$D$5, 0) - 1), 2))</f>
        <v>0000</v>
      </c>
      <c r="X27" t="str">
        <f>_xlfn.CONCAT(DEC2BIN(IF(ISBLANK(M27), 0, MATCH(M27, 单列下拉值!$B$2:$B$3, 0) - 1)), DEC2BIN(IF(ISBLANK(N27), 0, MATCH(N27, 单列下拉值!$C$2:$C$3, 0) - 1)), DEC2BIN(IF(ISBLANK(O27), 0, MATCH(O27, ALU寄存器选择!$D$2:$D$5, 0) - 1), 2))</f>
        <v>0000</v>
      </c>
      <c r="Y27" t="str">
        <f>_xlfn.CONCAT(DEC2BIN(IF(ISBLANK(P27),0,MATCH(P27,单列下拉值!$D$2:$D$3,0)-1)), DEC2BIN(IF(ISBLANK(Q27), 0, MATCH(Q27, CP选择!$E$2:$E$9, 0) - 1), 3))</f>
        <v>0100</v>
      </c>
      <c r="Z27" t="str">
        <f>_xlfn.CONCAT(DEC2BIN(R27), DEC2BIN(IF(ISBLANK(S27), 0, MATCH(S27, 后继微地址形成!$E$2:$E$9, 0) - 1), 3))</f>
        <v>0001</v>
      </c>
    </row>
    <row r="28" spans="1:26" s="33" customFormat="1" x14ac:dyDescent="0.25">
      <c r="A28" s="36"/>
      <c r="B28" s="33" t="s">
        <v>128</v>
      </c>
      <c r="C28" s="33" t="str">
        <f t="shared" si="0"/>
        <v>19</v>
      </c>
      <c r="D28" s="33" t="str">
        <f t="shared" si="1"/>
        <v>00 22 01</v>
      </c>
      <c r="E28" s="23"/>
      <c r="F28" s="19"/>
      <c r="G28" s="19"/>
      <c r="H28" s="26"/>
      <c r="I28" s="19"/>
      <c r="J28" s="19"/>
      <c r="K28" s="23"/>
      <c r="L28" s="19" t="s">
        <v>100</v>
      </c>
      <c r="M28" s="23"/>
      <c r="N28" s="19"/>
      <c r="O28" s="19" t="s">
        <v>96</v>
      </c>
      <c r="P28" s="23"/>
      <c r="Q28" s="19"/>
      <c r="R28" s="23"/>
      <c r="S28" s="20" t="s">
        <v>91</v>
      </c>
      <c r="T28" s="34"/>
      <c r="U28" s="33" t="str">
        <f t="shared" si="2"/>
        <v>0000</v>
      </c>
      <c r="V28" s="33" t="str">
        <f>_xlfn.CONCAT(DEC2BIN(IF(ISBLANK(I28), 0, MATCH(I28, 运算选择!$E$2:$E$9, 0) - 1), 3), DEC2BIN(IF(ISBLANK(J28), 0, MATCH(J28, 单列下拉值!$A$2:$A$3, 0) - 1), 1))</f>
        <v>0000</v>
      </c>
      <c r="W28" s="33" t="str">
        <f>_xlfn.CONCAT(DEC2BIN(IF(ISBLANK(K28), 0, MATCH(K28, A寄存器选择!$D$2:$D$5, 0) - 1), 2), DEC2BIN(IF(ISBLANK(L28), 0, MATCH(L28, B寄存器选择!$D$2:$D$5, 0) - 1), 2))</f>
        <v>0010</v>
      </c>
      <c r="X28" s="33" t="str">
        <f>_xlfn.CONCAT(DEC2BIN(IF(ISBLANK(M28), 0, MATCH(M28, 单列下拉值!$B$2:$B$3, 0) - 1)), DEC2BIN(IF(ISBLANK(N28), 0, MATCH(N28, 单列下拉值!$C$2:$C$3, 0) - 1)), DEC2BIN(IF(ISBLANK(O28), 0, MATCH(O28, ALU寄存器选择!$D$2:$D$5, 0) - 1), 2))</f>
        <v>0010</v>
      </c>
      <c r="Y28" s="33" t="str">
        <f>_xlfn.CONCAT(DEC2BIN(IF(ISBLANK(P28),0,MATCH(P28,单列下拉值!$D$2:$D$3,0)-1)), DEC2BIN(IF(ISBLANK(Q28), 0, MATCH(Q28, CP选择!$E$2:$E$9, 0) - 1), 3))</f>
        <v>0000</v>
      </c>
      <c r="Z28" s="33" t="str">
        <f>_xlfn.CONCAT(DEC2BIN(R28), DEC2BIN(IF(ISBLANK(S28), 0, MATCH(S28, 后继微地址形成!$E$2:$E$9, 0) - 1), 3))</f>
        <v>0001</v>
      </c>
    </row>
    <row r="29" spans="1:26" x14ac:dyDescent="0.25">
      <c r="A29" s="36"/>
      <c r="B29" t="s">
        <v>140</v>
      </c>
      <c r="C29" t="str">
        <f t="shared" si="0"/>
        <v>1A</v>
      </c>
      <c r="D29" t="str">
        <f t="shared" si="1"/>
        <v>00 01 01</v>
      </c>
      <c r="K29" s="31" t="s">
        <v>94</v>
      </c>
      <c r="O29" s="22" t="s">
        <v>104</v>
      </c>
      <c r="S29" s="21" t="s">
        <v>91</v>
      </c>
      <c r="U29" t="str">
        <f t="shared" si="2"/>
        <v>0000</v>
      </c>
      <c r="V29" t="str">
        <f>_xlfn.CONCAT(DEC2BIN(IF(ISBLANK(I29), 0, MATCH(I29, 运算选择!$E$2:$E$9, 0) - 1), 3), DEC2BIN(IF(ISBLANK(J29), 0, MATCH(J29, 单列下拉值!$A$2:$A$3, 0) - 1), 1))</f>
        <v>0000</v>
      </c>
      <c r="W29" t="str">
        <f>_xlfn.CONCAT(DEC2BIN(IF(ISBLANK(K29), 0, MATCH(K29, A寄存器选择!$D$2:$D$5, 0) - 1), 2), DEC2BIN(IF(ISBLANK(L29), 0, MATCH(L29, B寄存器选择!$D$2:$D$5, 0) - 1), 2))</f>
        <v>0000</v>
      </c>
      <c r="X29" t="str">
        <f>_xlfn.CONCAT(DEC2BIN(IF(ISBLANK(M29), 0, MATCH(M29, 单列下拉值!$B$2:$B$3, 0) - 1)), DEC2BIN(IF(ISBLANK(N29), 0, MATCH(N29, 单列下拉值!$C$2:$C$3, 0) - 1)), DEC2BIN(IF(ISBLANK(O29), 0, MATCH(O29, ALU寄存器选择!$D$2:$D$5, 0) - 1), 2))</f>
        <v>0001</v>
      </c>
      <c r="Y29" t="str">
        <f>_xlfn.CONCAT(DEC2BIN(IF(ISBLANK(P29),0,MATCH(P29,单列下拉值!$D$2:$D$3,0)-1)), DEC2BIN(IF(ISBLANK(Q29), 0, MATCH(Q29, CP选择!$E$2:$E$9, 0) - 1), 3))</f>
        <v>0000</v>
      </c>
      <c r="Z29" t="str">
        <f>_xlfn.CONCAT(DEC2BIN(R29), DEC2BIN(IF(ISBLANK(S29), 0, MATCH(S29, 后继微地址形成!$E$2:$E$9, 0) - 1), 3))</f>
        <v>0001</v>
      </c>
    </row>
    <row r="30" spans="1:26" s="33" customFormat="1" x14ac:dyDescent="0.25">
      <c r="A30" s="36"/>
      <c r="B30" s="33" t="s">
        <v>141</v>
      </c>
      <c r="C30" s="33" t="str">
        <f t="shared" si="0"/>
        <v>1B</v>
      </c>
      <c r="D30" s="33" t="str">
        <f t="shared" si="1"/>
        <v>04 03 01</v>
      </c>
      <c r="E30" s="23"/>
      <c r="F30" s="19"/>
      <c r="G30" s="19"/>
      <c r="H30" s="26"/>
      <c r="I30" s="19" t="s">
        <v>138</v>
      </c>
      <c r="J30" s="19"/>
      <c r="K30" s="23"/>
      <c r="L30" s="19"/>
      <c r="M30" s="23"/>
      <c r="N30" s="19"/>
      <c r="O30" s="19" t="s">
        <v>106</v>
      </c>
      <c r="P30" s="23"/>
      <c r="Q30" s="19"/>
      <c r="R30" s="23"/>
      <c r="S30" s="20" t="s">
        <v>91</v>
      </c>
      <c r="T30" s="34"/>
      <c r="U30" s="33" t="str">
        <f t="shared" si="2"/>
        <v>0000</v>
      </c>
      <c r="V30" s="33" t="str">
        <f>_xlfn.CONCAT(DEC2BIN(IF(ISBLANK(I30), 0, MATCH(I30, 运算选择!$E$2:$E$9, 0) - 1), 3), DEC2BIN(IF(ISBLANK(J30), 0, MATCH(J30, 单列下拉值!$A$2:$A$3, 0) - 1), 1))</f>
        <v>0100</v>
      </c>
      <c r="W30" s="33" t="str">
        <f>_xlfn.CONCAT(DEC2BIN(IF(ISBLANK(K30), 0, MATCH(K30, A寄存器选择!$D$2:$D$5, 0) - 1), 2), DEC2BIN(IF(ISBLANK(L30), 0, MATCH(L30, B寄存器选择!$D$2:$D$5, 0) - 1), 2))</f>
        <v>0000</v>
      </c>
      <c r="X30" s="33" t="str">
        <f>_xlfn.CONCAT(DEC2BIN(IF(ISBLANK(M30), 0, MATCH(M30, 单列下拉值!$B$2:$B$3, 0) - 1)), DEC2BIN(IF(ISBLANK(N30), 0, MATCH(N30, 单列下拉值!$C$2:$C$3, 0) - 1)), DEC2BIN(IF(ISBLANK(O30), 0, MATCH(O30, ALU寄存器选择!$D$2:$D$5, 0) - 1), 2))</f>
        <v>0011</v>
      </c>
      <c r="Y30" s="33" t="str">
        <f>_xlfn.CONCAT(DEC2BIN(IF(ISBLANK(P30),0,MATCH(P30,单列下拉值!$D$2:$D$3,0)-1)), DEC2BIN(IF(ISBLANK(Q30), 0, MATCH(Q30, CP选择!$E$2:$E$9, 0) - 1), 3))</f>
        <v>0000</v>
      </c>
      <c r="Z30" s="33" t="str">
        <f>_xlfn.CONCAT(DEC2BIN(R30), DEC2BIN(IF(ISBLANK(S30), 0, MATCH(S30, 后继微地址形成!$E$2:$E$9, 0) - 1), 3))</f>
        <v>0001</v>
      </c>
    </row>
    <row r="31" spans="1:26" x14ac:dyDescent="0.25">
      <c r="A31" s="36"/>
      <c r="B31" t="s">
        <v>129</v>
      </c>
      <c r="C31" t="str">
        <f t="shared" si="0"/>
        <v>1C</v>
      </c>
      <c r="D31" t="str">
        <f t="shared" si="1"/>
        <v>01 00 51</v>
      </c>
      <c r="I31" s="21"/>
      <c r="J31" s="21" t="s">
        <v>121</v>
      </c>
      <c r="L31" s="9"/>
      <c r="N31" s="21"/>
      <c r="O31" s="21"/>
      <c r="Q31" s="21" t="s">
        <v>109</v>
      </c>
      <c r="S31" s="21" t="s">
        <v>91</v>
      </c>
      <c r="U31" t="str">
        <f t="shared" si="2"/>
        <v>0000</v>
      </c>
      <c r="V31" t="str">
        <f>_xlfn.CONCAT(DEC2BIN(IF(ISBLANK(I31), 0, MATCH(I31, 运算选择!$E$2:$E$9, 0) - 1), 3), DEC2BIN(IF(ISBLANK(J31), 0, MATCH(J31, 单列下拉值!$A$2:$A$3, 0) - 1), 1))</f>
        <v>0001</v>
      </c>
      <c r="W31" t="str">
        <f>_xlfn.CONCAT(DEC2BIN(IF(ISBLANK(K31), 0, MATCH(K31, A寄存器选择!$D$2:$D$5, 0) - 1), 2), DEC2BIN(IF(ISBLANK(L31), 0, MATCH(L31, B寄存器选择!$D$2:$D$5, 0) - 1), 2))</f>
        <v>0000</v>
      </c>
      <c r="X31" t="str">
        <f>_xlfn.CONCAT(DEC2BIN(IF(ISBLANK(M31), 0, MATCH(M31, 单列下拉值!$B$2:$B$3, 0) - 1)), DEC2BIN(IF(ISBLANK(N31), 0, MATCH(N31, 单列下拉值!$C$2:$C$3, 0) - 1)), DEC2BIN(IF(ISBLANK(O31), 0, MATCH(O31, ALU寄存器选择!$D$2:$D$5, 0) - 1), 2))</f>
        <v>0000</v>
      </c>
      <c r="Y31" t="str">
        <f>_xlfn.CONCAT(DEC2BIN(IF(ISBLANK(P31),0,MATCH(P31,单列下拉值!$D$2:$D$3,0)-1)), DEC2BIN(IF(ISBLANK(Q31), 0, MATCH(Q31, CP选择!$E$2:$E$9, 0) - 1), 3))</f>
        <v>0101</v>
      </c>
      <c r="Z31" t="str">
        <f>_xlfn.CONCAT(DEC2BIN(R31), DEC2BIN(IF(ISBLANK(S31), 0, MATCH(S31, 后继微地址形成!$E$2:$E$9, 0) - 1), 3))</f>
        <v>0001</v>
      </c>
    </row>
    <row r="32" spans="1:26" s="33" customFormat="1" x14ac:dyDescent="0.25">
      <c r="A32" s="36"/>
      <c r="B32" s="33" t="s">
        <v>130</v>
      </c>
      <c r="C32" s="33" t="str">
        <f t="shared" si="0"/>
        <v>1D</v>
      </c>
      <c r="D32" s="33" t="str">
        <f t="shared" si="1"/>
        <v>01 08 01</v>
      </c>
      <c r="E32" s="23"/>
      <c r="F32" s="19"/>
      <c r="G32" s="19"/>
      <c r="H32" s="26"/>
      <c r="I32" s="20"/>
      <c r="J32" s="20" t="s">
        <v>121</v>
      </c>
      <c r="K32" s="23"/>
      <c r="L32" s="20"/>
      <c r="M32" s="23" t="s">
        <v>126</v>
      </c>
      <c r="N32" s="20"/>
      <c r="O32" s="20"/>
      <c r="P32" s="23"/>
      <c r="Q32" s="20"/>
      <c r="R32" s="23"/>
      <c r="S32" s="20" t="s">
        <v>91</v>
      </c>
      <c r="T32" s="34"/>
      <c r="U32" s="33" t="str">
        <f t="shared" si="2"/>
        <v>0000</v>
      </c>
      <c r="V32" s="33" t="str">
        <f>_xlfn.CONCAT(DEC2BIN(IF(ISBLANK(I32), 0, MATCH(I32, 运算选择!$E$2:$E$9, 0) - 1), 3), DEC2BIN(IF(ISBLANK(J32), 0, MATCH(J32, 单列下拉值!$A$2:$A$3, 0) - 1), 1))</f>
        <v>0001</v>
      </c>
      <c r="W32" s="33" t="str">
        <f>_xlfn.CONCAT(DEC2BIN(IF(ISBLANK(K32), 0, MATCH(K32, A寄存器选择!$D$2:$D$5, 0) - 1), 2), DEC2BIN(IF(ISBLANK(L32), 0, MATCH(L32, B寄存器选择!$D$2:$D$5, 0) - 1), 2))</f>
        <v>0000</v>
      </c>
      <c r="X32" s="33" t="str">
        <f>_xlfn.CONCAT(DEC2BIN(IF(ISBLANK(M32), 0, MATCH(M32, 单列下拉值!$B$2:$B$3, 0) - 1)), DEC2BIN(IF(ISBLANK(N32), 0, MATCH(N32, 单列下拉值!$C$2:$C$3, 0) - 1)), DEC2BIN(IF(ISBLANK(O32), 0, MATCH(O32, ALU寄存器选择!$D$2:$D$5, 0) - 1), 2))</f>
        <v>1000</v>
      </c>
      <c r="Y32" s="33" t="str">
        <f>_xlfn.CONCAT(DEC2BIN(IF(ISBLANK(P32),0,MATCH(P32,单列下拉值!$D$2:$D$3,0)-1)), DEC2BIN(IF(ISBLANK(Q32), 0, MATCH(Q32, CP选择!$E$2:$E$9, 0) - 1), 3))</f>
        <v>0000</v>
      </c>
      <c r="Z32" s="33" t="str">
        <f>_xlfn.CONCAT(DEC2BIN(R32), DEC2BIN(IF(ISBLANK(S32), 0, MATCH(S32, 后继微地址形成!$E$2:$E$9, 0) - 1), 3))</f>
        <v>0001</v>
      </c>
    </row>
    <row r="33" spans="1:26" x14ac:dyDescent="0.25">
      <c r="A33" s="36"/>
      <c r="B33" t="s">
        <v>131</v>
      </c>
      <c r="C33" t="str">
        <f t="shared" si="0"/>
        <v>1E</v>
      </c>
      <c r="D33" t="str">
        <f t="shared" si="1"/>
        <v>00 00 02</v>
      </c>
      <c r="I33" s="21"/>
      <c r="J33" s="21"/>
      <c r="L33" s="9"/>
      <c r="N33" s="21"/>
      <c r="O33" s="21"/>
      <c r="Q33" s="21"/>
      <c r="S33" s="21" t="s">
        <v>114</v>
      </c>
      <c r="U33" t="str">
        <f t="shared" si="2"/>
        <v>0000</v>
      </c>
      <c r="V33" t="str">
        <f>_xlfn.CONCAT(DEC2BIN(IF(ISBLANK(I33), 0, MATCH(I33, 运算选择!$E$2:$E$9, 0) - 1), 3), DEC2BIN(IF(ISBLANK(J33), 0, MATCH(J33, 单列下拉值!$A$2:$A$3, 0) - 1), 1))</f>
        <v>0000</v>
      </c>
      <c r="W33" t="str">
        <f>_xlfn.CONCAT(DEC2BIN(IF(ISBLANK(K33), 0, MATCH(K33, A寄存器选择!$D$2:$D$5, 0) - 1), 2), DEC2BIN(IF(ISBLANK(L33), 0, MATCH(L33, B寄存器选择!$D$2:$D$5, 0) - 1), 2))</f>
        <v>0000</v>
      </c>
      <c r="X33" t="str">
        <f>_xlfn.CONCAT(DEC2BIN(IF(ISBLANK(M33), 0, MATCH(M33, 单列下拉值!$B$2:$B$3, 0) - 1)), DEC2BIN(IF(ISBLANK(N33), 0, MATCH(N33, 单列下拉值!$C$2:$C$3, 0) - 1)), DEC2BIN(IF(ISBLANK(O33), 0, MATCH(O33, ALU寄存器选择!$D$2:$D$5, 0) - 1), 2))</f>
        <v>0000</v>
      </c>
      <c r="Y33" t="str">
        <f>_xlfn.CONCAT(DEC2BIN(IF(ISBLANK(P33),0,MATCH(P33,单列下拉值!$D$2:$D$3,0)-1)), DEC2BIN(IF(ISBLANK(Q33), 0, MATCH(Q33, CP选择!$E$2:$E$9, 0) - 1), 3))</f>
        <v>0000</v>
      </c>
      <c r="Z33" t="str">
        <f>_xlfn.CONCAT(DEC2BIN(R33), DEC2BIN(IF(ISBLANK(S33), 0, MATCH(S33, 后继微地址形成!$E$2:$E$9, 0) - 1), 3))</f>
        <v>0010</v>
      </c>
    </row>
    <row r="34" spans="1:26" s="33" customFormat="1" x14ac:dyDescent="0.25">
      <c r="A34" s="36"/>
      <c r="C34" s="33" t="str">
        <f t="shared" si="0"/>
        <v>1F</v>
      </c>
      <c r="D34" s="33" t="str">
        <f t="shared" si="1"/>
        <v>00 00 00</v>
      </c>
      <c r="E34" s="23"/>
      <c r="F34" s="19"/>
      <c r="G34" s="19"/>
      <c r="H34" s="26"/>
      <c r="I34" s="20"/>
      <c r="J34" s="20"/>
      <c r="K34" s="23"/>
      <c r="L34" s="20"/>
      <c r="M34" s="23"/>
      <c r="N34" s="20"/>
      <c r="O34" s="20"/>
      <c r="P34" s="23"/>
      <c r="Q34" s="20"/>
      <c r="R34" s="23"/>
      <c r="S34" s="20"/>
      <c r="T34" s="34"/>
      <c r="U34" s="33" t="str">
        <f t="shared" si="2"/>
        <v>0000</v>
      </c>
      <c r="V34" s="33" t="str">
        <f>_xlfn.CONCAT(DEC2BIN(IF(ISBLANK(I34), 0, MATCH(I34, 运算选择!$E$2:$E$9, 0) - 1), 3), DEC2BIN(IF(ISBLANK(J34), 0, MATCH(J34, 单列下拉值!$A$2:$A$3, 0) - 1), 1))</f>
        <v>0000</v>
      </c>
      <c r="W34" s="33" t="str">
        <f>_xlfn.CONCAT(DEC2BIN(IF(ISBLANK(K34), 0, MATCH(K34, A寄存器选择!$D$2:$D$5, 0) - 1), 2), DEC2BIN(IF(ISBLANK(L34), 0, MATCH(L34, B寄存器选择!$D$2:$D$5, 0) - 1), 2))</f>
        <v>0000</v>
      </c>
      <c r="X34" s="33" t="str">
        <f>_xlfn.CONCAT(DEC2BIN(IF(ISBLANK(M34), 0, MATCH(M34, 单列下拉值!$B$2:$B$3, 0) - 1)), DEC2BIN(IF(ISBLANK(N34), 0, MATCH(N34, 单列下拉值!$C$2:$C$3, 0) - 1)), DEC2BIN(IF(ISBLANK(O34), 0, MATCH(O34, ALU寄存器选择!$D$2:$D$5, 0) - 1), 2))</f>
        <v>0000</v>
      </c>
      <c r="Y34" s="33" t="str">
        <f>_xlfn.CONCAT(DEC2BIN(IF(ISBLANK(P34),0,MATCH(P34,单列下拉值!$D$2:$D$3,0)-1)), DEC2BIN(IF(ISBLANK(Q34), 0, MATCH(Q34, CP选择!$E$2:$E$9, 0) - 1), 3))</f>
        <v>0000</v>
      </c>
      <c r="Z34" s="33" t="str">
        <f>_xlfn.CONCAT(DEC2BIN(R34), DEC2BIN(IF(ISBLANK(S34), 0, MATCH(S34, 后继微地址形成!$E$2:$E$9, 0) - 1), 3))</f>
        <v>0000</v>
      </c>
    </row>
    <row r="35" spans="1:26" x14ac:dyDescent="0.25">
      <c r="A35" s="36" t="s">
        <v>145</v>
      </c>
      <c r="B35" t="s">
        <v>95</v>
      </c>
      <c r="C35" s="27" t="str">
        <f t="shared" si="0"/>
        <v>20</v>
      </c>
      <c r="D35" t="str">
        <f t="shared" si="1"/>
        <v>00 12 01</v>
      </c>
      <c r="I35" s="21"/>
      <c r="J35" s="21"/>
      <c r="L35" s="9" t="s">
        <v>102</v>
      </c>
      <c r="N35" s="21"/>
      <c r="O35" s="21" t="s">
        <v>96</v>
      </c>
      <c r="Q35" s="21"/>
      <c r="S35" s="21" t="s">
        <v>91</v>
      </c>
      <c r="U35" t="str">
        <f t="shared" si="2"/>
        <v>0000</v>
      </c>
      <c r="V35" t="str">
        <f>_xlfn.CONCAT(DEC2BIN(IF(ISBLANK(I35), 0, MATCH(I35, 运算选择!$E$2:$E$9, 0) - 1), 3), DEC2BIN(IF(ISBLANK(J35), 0, MATCH(J35, 单列下拉值!$A$2:$A$3, 0) - 1), 1))</f>
        <v>0000</v>
      </c>
      <c r="W35" t="str">
        <f>_xlfn.CONCAT(DEC2BIN(IF(ISBLANK(K35), 0, MATCH(K35, A寄存器选择!$D$2:$D$5, 0) - 1), 2), DEC2BIN(IF(ISBLANK(L35), 0, MATCH(L35, B寄存器选择!$D$2:$D$5, 0) - 1), 2))</f>
        <v>0001</v>
      </c>
      <c r="X35" t="str">
        <f>_xlfn.CONCAT(DEC2BIN(IF(ISBLANK(M35), 0, MATCH(M35, 单列下拉值!$B$2:$B$3, 0) - 1)), DEC2BIN(IF(ISBLANK(N35), 0, MATCH(N35, 单列下拉值!$C$2:$C$3, 0) - 1)), DEC2BIN(IF(ISBLANK(O35), 0, MATCH(O35, ALU寄存器选择!$D$2:$D$5, 0) - 1), 2))</f>
        <v>0010</v>
      </c>
      <c r="Y35" t="str">
        <f>_xlfn.CONCAT(DEC2BIN(IF(ISBLANK(P35),0,MATCH(P35,单列下拉值!$D$2:$D$3,0)-1)), DEC2BIN(IF(ISBLANK(Q35), 0, MATCH(Q35, CP选择!$E$2:$E$9, 0) - 1), 3))</f>
        <v>0000</v>
      </c>
      <c r="Z35" t="str">
        <f>_xlfn.CONCAT(DEC2BIN(R35), DEC2BIN(IF(ISBLANK(S35), 0, MATCH(S35, 后继微地址形成!$E$2:$E$9, 0) - 1), 3))</f>
        <v>0001</v>
      </c>
    </row>
    <row r="36" spans="1:26" s="33" customFormat="1" x14ac:dyDescent="0.25">
      <c r="A36" s="36"/>
      <c r="B36" s="33" t="s">
        <v>140</v>
      </c>
      <c r="C36" s="33" t="str">
        <f t="shared" si="0"/>
        <v>21</v>
      </c>
      <c r="D36" s="33" t="str">
        <f t="shared" si="1"/>
        <v>00 01 A1</v>
      </c>
      <c r="E36" s="23"/>
      <c r="F36" s="19"/>
      <c r="G36" s="19"/>
      <c r="H36" s="26"/>
      <c r="I36" s="20"/>
      <c r="J36" s="20"/>
      <c r="K36" s="23" t="s">
        <v>94</v>
      </c>
      <c r="L36" s="20"/>
      <c r="M36" s="23"/>
      <c r="N36" s="20"/>
      <c r="O36" s="20" t="s">
        <v>104</v>
      </c>
      <c r="P36" s="23" t="s">
        <v>92</v>
      </c>
      <c r="Q36" s="20" t="s">
        <v>162</v>
      </c>
      <c r="R36" s="23"/>
      <c r="S36" s="20" t="s">
        <v>91</v>
      </c>
      <c r="T36" s="34"/>
      <c r="U36" s="33" t="str">
        <f t="shared" si="2"/>
        <v>0000</v>
      </c>
      <c r="V36" s="33" t="str">
        <f>_xlfn.CONCAT(DEC2BIN(IF(ISBLANK(I36), 0, MATCH(I36, 运算选择!$E$2:$E$9, 0) - 1), 3), DEC2BIN(IF(ISBLANK(J36), 0, MATCH(J36, 单列下拉值!$A$2:$A$3, 0) - 1), 1))</f>
        <v>0000</v>
      </c>
      <c r="W36" s="33" t="str">
        <f>_xlfn.CONCAT(DEC2BIN(IF(ISBLANK(K36), 0, MATCH(K36, A寄存器选择!$D$2:$D$5, 0) - 1), 2), DEC2BIN(IF(ISBLANK(L36), 0, MATCH(L36, B寄存器选择!$D$2:$D$5, 0) - 1), 2))</f>
        <v>0000</v>
      </c>
      <c r="X36" s="33" t="str">
        <f>_xlfn.CONCAT(DEC2BIN(IF(ISBLANK(M36), 0, MATCH(M36, 单列下拉值!$B$2:$B$3, 0) - 1)), DEC2BIN(IF(ISBLANK(N36), 0, MATCH(N36, 单列下拉值!$C$2:$C$3, 0) - 1)), DEC2BIN(IF(ISBLANK(O36), 0, MATCH(O36, ALU寄存器选择!$D$2:$D$5, 0) - 1), 2))</f>
        <v>0001</v>
      </c>
      <c r="Y36" s="33" t="str">
        <f>_xlfn.CONCAT(DEC2BIN(IF(ISBLANK(P36),0,MATCH(P36,单列下拉值!$D$2:$D$3,0)-1)), DEC2BIN(IF(ISBLANK(Q36), 0, MATCH(Q36, CP选择!$E$2:$E$9, 0) - 1), 3))</f>
        <v>1010</v>
      </c>
      <c r="Z36" s="33" t="str">
        <f>_xlfn.CONCAT(DEC2BIN(R36), DEC2BIN(IF(ISBLANK(S36), 0, MATCH(S36, 后继微地址形成!$E$2:$E$9, 0) - 1), 3))</f>
        <v>0001</v>
      </c>
    </row>
    <row r="37" spans="1:26" x14ac:dyDescent="0.25">
      <c r="A37" s="36"/>
      <c r="B37" t="s">
        <v>141</v>
      </c>
      <c r="C37" t="str">
        <f t="shared" si="0"/>
        <v>22</v>
      </c>
      <c r="D37" t="str">
        <f t="shared" si="1"/>
        <v>04 03 01</v>
      </c>
      <c r="I37" s="21" t="s">
        <v>138</v>
      </c>
      <c r="J37" s="21"/>
      <c r="L37" s="9"/>
      <c r="N37" s="21"/>
      <c r="O37" s="21" t="s">
        <v>106</v>
      </c>
      <c r="Q37" s="21"/>
      <c r="S37" s="21" t="s">
        <v>91</v>
      </c>
      <c r="U37" t="str">
        <f t="shared" si="2"/>
        <v>0000</v>
      </c>
      <c r="V37" t="str">
        <f>_xlfn.CONCAT(DEC2BIN(IF(ISBLANK(I37), 0, MATCH(I37, 运算选择!$E$2:$E$9, 0) - 1), 3), DEC2BIN(IF(ISBLANK(J37), 0, MATCH(J37, 单列下拉值!$A$2:$A$3, 0) - 1), 1))</f>
        <v>0100</v>
      </c>
      <c r="W37" t="str">
        <f>_xlfn.CONCAT(DEC2BIN(IF(ISBLANK(K37), 0, MATCH(K37, A寄存器选择!$D$2:$D$5, 0) - 1), 2), DEC2BIN(IF(ISBLANK(L37), 0, MATCH(L37, B寄存器选择!$D$2:$D$5, 0) - 1), 2))</f>
        <v>0000</v>
      </c>
      <c r="X37" t="str">
        <f>_xlfn.CONCAT(DEC2BIN(IF(ISBLANK(M37), 0, MATCH(M37, 单列下拉值!$B$2:$B$3, 0) - 1)), DEC2BIN(IF(ISBLANK(N37), 0, MATCH(N37, 单列下拉值!$C$2:$C$3, 0) - 1)), DEC2BIN(IF(ISBLANK(O37), 0, MATCH(O37, ALU寄存器选择!$D$2:$D$5, 0) - 1), 2))</f>
        <v>0011</v>
      </c>
      <c r="Y37" t="str">
        <f>_xlfn.CONCAT(DEC2BIN(IF(ISBLANK(P37),0,MATCH(P37,单列下拉值!$D$2:$D$3,0)-1)), DEC2BIN(IF(ISBLANK(Q37), 0, MATCH(Q37, CP选择!$E$2:$E$9, 0) - 1), 3))</f>
        <v>0000</v>
      </c>
      <c r="Z37" t="str">
        <f>_xlfn.CONCAT(DEC2BIN(R37), DEC2BIN(IF(ISBLANK(S37), 0, MATCH(S37, 后继微地址形成!$E$2:$E$9, 0) - 1), 3))</f>
        <v>0001</v>
      </c>
    </row>
    <row r="38" spans="1:26" s="33" customFormat="1" x14ac:dyDescent="0.25">
      <c r="A38" s="36"/>
      <c r="B38" s="33" t="s">
        <v>127</v>
      </c>
      <c r="C38" s="33" t="str">
        <f t="shared" si="0"/>
        <v>23</v>
      </c>
      <c r="D38" s="33" t="str">
        <f t="shared" si="1"/>
        <v>00 00 41</v>
      </c>
      <c r="E38" s="23"/>
      <c r="F38" s="19"/>
      <c r="G38" s="19"/>
      <c r="H38" s="26"/>
      <c r="I38" s="20"/>
      <c r="J38" s="20"/>
      <c r="K38" s="23"/>
      <c r="L38" s="20"/>
      <c r="M38" s="23"/>
      <c r="N38" s="20"/>
      <c r="O38" s="20"/>
      <c r="P38" s="23"/>
      <c r="Q38" s="20" t="s">
        <v>108</v>
      </c>
      <c r="R38" s="23"/>
      <c r="S38" s="20" t="s">
        <v>91</v>
      </c>
      <c r="T38" s="34"/>
      <c r="U38" s="33" t="str">
        <f t="shared" si="2"/>
        <v>0000</v>
      </c>
      <c r="V38" s="33" t="str">
        <f>_xlfn.CONCAT(DEC2BIN(IF(ISBLANK(I38), 0, MATCH(I38, 运算选择!$E$2:$E$9, 0) - 1), 3), DEC2BIN(IF(ISBLANK(J38), 0, MATCH(J38, 单列下拉值!$A$2:$A$3, 0) - 1), 1))</f>
        <v>0000</v>
      </c>
      <c r="W38" s="33" t="str">
        <f>_xlfn.CONCAT(DEC2BIN(IF(ISBLANK(K38), 0, MATCH(K38, A寄存器选择!$D$2:$D$5, 0) - 1), 2), DEC2BIN(IF(ISBLANK(L38), 0, MATCH(L38, B寄存器选择!$D$2:$D$5, 0) - 1), 2))</f>
        <v>0000</v>
      </c>
      <c r="X38" s="33" t="str">
        <f>_xlfn.CONCAT(DEC2BIN(IF(ISBLANK(M38), 0, MATCH(M38, 单列下拉值!$B$2:$B$3, 0) - 1)), DEC2BIN(IF(ISBLANK(N38), 0, MATCH(N38, 单列下拉值!$C$2:$C$3, 0) - 1)), DEC2BIN(IF(ISBLANK(O38), 0, MATCH(O38, ALU寄存器选择!$D$2:$D$5, 0) - 1), 2))</f>
        <v>0000</v>
      </c>
      <c r="Y38" s="33" t="str">
        <f>_xlfn.CONCAT(DEC2BIN(IF(ISBLANK(P38),0,MATCH(P38,单列下拉值!$D$2:$D$3,0)-1)), DEC2BIN(IF(ISBLANK(Q38), 0, MATCH(Q38, CP选择!$E$2:$E$9, 0) - 1), 3))</f>
        <v>0100</v>
      </c>
      <c r="Z38" s="33" t="str">
        <f>_xlfn.CONCAT(DEC2BIN(R38), DEC2BIN(IF(ISBLANK(S38), 0, MATCH(S38, 后继微地址形成!$E$2:$E$9, 0) - 1), 3))</f>
        <v>0001</v>
      </c>
    </row>
    <row r="39" spans="1:26" x14ac:dyDescent="0.25">
      <c r="A39" s="36"/>
      <c r="B39" t="s">
        <v>115</v>
      </c>
      <c r="C39" t="str">
        <f t="shared" si="0"/>
        <v>24</v>
      </c>
      <c r="D39" t="str">
        <f t="shared" si="1"/>
        <v>00 04 51</v>
      </c>
      <c r="I39" s="21"/>
      <c r="J39" s="21" t="s">
        <v>132</v>
      </c>
      <c r="L39" s="9"/>
      <c r="N39" s="21" t="s">
        <v>66</v>
      </c>
      <c r="O39" s="21"/>
      <c r="Q39" s="21" t="s">
        <v>109</v>
      </c>
      <c r="S39" s="21" t="s">
        <v>91</v>
      </c>
      <c r="U39" t="str">
        <f t="shared" si="2"/>
        <v>0000</v>
      </c>
      <c r="V39" t="str">
        <f>_xlfn.CONCAT(DEC2BIN(IF(ISBLANK(I39), 0, MATCH(I39, 运算选择!$E$2:$E$9, 0) - 1), 3), DEC2BIN(IF(ISBLANK(J39), 0, MATCH(J39, 单列下拉值!$A$2:$A$3, 0) - 1), 1))</f>
        <v>0000</v>
      </c>
      <c r="W39" t="str">
        <f>_xlfn.CONCAT(DEC2BIN(IF(ISBLANK(K39), 0, MATCH(K39, A寄存器选择!$D$2:$D$5, 0) - 1), 2), DEC2BIN(IF(ISBLANK(L39), 0, MATCH(L39, B寄存器选择!$D$2:$D$5, 0) - 1), 2))</f>
        <v>0000</v>
      </c>
      <c r="X39" t="str">
        <f>_xlfn.CONCAT(DEC2BIN(IF(ISBLANK(M39), 0, MATCH(M39, 单列下拉值!$B$2:$B$3, 0) - 1)), DEC2BIN(IF(ISBLANK(N39), 0, MATCH(N39, 单列下拉值!$C$2:$C$3, 0) - 1)), DEC2BIN(IF(ISBLANK(O39), 0, MATCH(O39, ALU寄存器选择!$D$2:$D$5, 0) - 1), 2))</f>
        <v>0100</v>
      </c>
      <c r="Y39" t="str">
        <f>_xlfn.CONCAT(DEC2BIN(IF(ISBLANK(P39),0,MATCH(P39,单列下拉值!$D$2:$D$3,0)-1)), DEC2BIN(IF(ISBLANK(Q39), 0, MATCH(Q39, CP选择!$E$2:$E$9, 0) - 1), 3))</f>
        <v>0101</v>
      </c>
      <c r="Z39" t="str">
        <f>_xlfn.CONCAT(DEC2BIN(R39), DEC2BIN(IF(ISBLANK(S39), 0, MATCH(S39, 后继微地址形成!$E$2:$E$9, 0) - 1), 3))</f>
        <v>0001</v>
      </c>
    </row>
    <row r="40" spans="1:26" s="33" customFormat="1" x14ac:dyDescent="0.25">
      <c r="A40" s="36"/>
      <c r="B40" s="33" t="s">
        <v>110</v>
      </c>
      <c r="C40" s="33" t="str">
        <f t="shared" si="0"/>
        <v>25</v>
      </c>
      <c r="D40" s="33" t="str">
        <f t="shared" si="1"/>
        <v>00 41 01</v>
      </c>
      <c r="E40" s="23"/>
      <c r="F40" s="19"/>
      <c r="G40" s="19"/>
      <c r="H40" s="26"/>
      <c r="I40" s="20"/>
      <c r="J40" s="20"/>
      <c r="K40" s="23" t="s">
        <v>98</v>
      </c>
      <c r="L40" s="20"/>
      <c r="M40" s="23"/>
      <c r="N40" s="20"/>
      <c r="O40" s="20" t="s">
        <v>104</v>
      </c>
      <c r="P40" s="23"/>
      <c r="Q40" s="20"/>
      <c r="R40" s="23"/>
      <c r="S40" s="20" t="s">
        <v>91</v>
      </c>
      <c r="T40" s="34"/>
      <c r="U40" s="33" t="str">
        <f t="shared" si="2"/>
        <v>0000</v>
      </c>
      <c r="V40" s="33" t="str">
        <f>_xlfn.CONCAT(DEC2BIN(IF(ISBLANK(I40), 0, MATCH(I40, 运算选择!$E$2:$E$9, 0) - 1), 3), DEC2BIN(IF(ISBLANK(J40), 0, MATCH(J40, 单列下拉值!$A$2:$A$3, 0) - 1), 1))</f>
        <v>0000</v>
      </c>
      <c r="W40" s="33" t="str">
        <f>_xlfn.CONCAT(DEC2BIN(IF(ISBLANK(K40), 0, MATCH(K40, A寄存器选择!$D$2:$D$5, 0) - 1), 2), DEC2BIN(IF(ISBLANK(L40), 0, MATCH(L40, B寄存器选择!$D$2:$D$5, 0) - 1), 2))</f>
        <v>0100</v>
      </c>
      <c r="X40" s="33" t="str">
        <f>_xlfn.CONCAT(DEC2BIN(IF(ISBLANK(M40), 0, MATCH(M40, 单列下拉值!$B$2:$B$3, 0) - 1)), DEC2BIN(IF(ISBLANK(N40), 0, MATCH(N40, 单列下拉值!$C$2:$C$3, 0) - 1)), DEC2BIN(IF(ISBLANK(O40), 0, MATCH(O40, ALU寄存器选择!$D$2:$D$5, 0) - 1), 2))</f>
        <v>0001</v>
      </c>
      <c r="Y40" s="33" t="str">
        <f>_xlfn.CONCAT(DEC2BIN(IF(ISBLANK(P40),0,MATCH(P40,单列下拉值!$D$2:$D$3,0)-1)), DEC2BIN(IF(ISBLANK(Q40), 0, MATCH(Q40, CP选择!$E$2:$E$9, 0) - 1), 3))</f>
        <v>0000</v>
      </c>
      <c r="Z40" s="33" t="str">
        <f>_xlfn.CONCAT(DEC2BIN(R40), DEC2BIN(IF(ISBLANK(S40), 0, MATCH(S40, 后继微地址形成!$E$2:$E$9, 0) - 1), 3))</f>
        <v>0001</v>
      </c>
    </row>
    <row r="41" spans="1:26" x14ac:dyDescent="0.25">
      <c r="A41" s="36"/>
      <c r="B41" t="s">
        <v>134</v>
      </c>
      <c r="C41" t="str">
        <f t="shared" si="0"/>
        <v>26</v>
      </c>
      <c r="D41" t="str">
        <f t="shared" si="1"/>
        <v>00 02 01</v>
      </c>
      <c r="I41" s="21"/>
      <c r="J41" s="21"/>
      <c r="L41" s="9" t="s">
        <v>93</v>
      </c>
      <c r="N41" s="21"/>
      <c r="O41" s="21" t="s">
        <v>96</v>
      </c>
      <c r="Q41" s="21"/>
      <c r="S41" s="21" t="s">
        <v>91</v>
      </c>
      <c r="U41" t="str">
        <f t="shared" si="2"/>
        <v>0000</v>
      </c>
      <c r="V41" t="str">
        <f>_xlfn.CONCAT(DEC2BIN(IF(ISBLANK(I41), 0, MATCH(I41, 运算选择!$E$2:$E$9, 0) - 1), 3), DEC2BIN(IF(ISBLANK(J41), 0, MATCH(J41, 单列下拉值!$A$2:$A$3, 0) - 1), 1))</f>
        <v>0000</v>
      </c>
      <c r="W41" t="str">
        <f>_xlfn.CONCAT(DEC2BIN(IF(ISBLANK(K41), 0, MATCH(K41, A寄存器选择!$D$2:$D$5, 0) - 1), 2), DEC2BIN(IF(ISBLANK(L41), 0, MATCH(L41, B寄存器选择!$D$2:$D$5, 0) - 1), 2))</f>
        <v>0000</v>
      </c>
      <c r="X41" t="str">
        <f>_xlfn.CONCAT(DEC2BIN(IF(ISBLANK(M41), 0, MATCH(M41, 单列下拉值!$B$2:$B$3, 0) - 1)), DEC2BIN(IF(ISBLANK(N41), 0, MATCH(N41, 单列下拉值!$C$2:$C$3, 0) - 1)), DEC2BIN(IF(ISBLANK(O41), 0, MATCH(O41, ALU寄存器选择!$D$2:$D$5, 0) - 1), 2))</f>
        <v>0010</v>
      </c>
      <c r="Y41" t="str">
        <f>_xlfn.CONCAT(DEC2BIN(IF(ISBLANK(P41),0,MATCH(P41,单列下拉值!$D$2:$D$3,0)-1)), DEC2BIN(IF(ISBLANK(Q41), 0, MATCH(Q41, CP选择!$E$2:$E$9, 0) - 1), 3))</f>
        <v>0000</v>
      </c>
      <c r="Z41" t="str">
        <f>_xlfn.CONCAT(DEC2BIN(R41), DEC2BIN(IF(ISBLANK(S41), 0, MATCH(S41, 后继微地址形成!$E$2:$E$9, 0) - 1), 3))</f>
        <v>0001</v>
      </c>
    </row>
    <row r="42" spans="1:26" s="33" customFormat="1" x14ac:dyDescent="0.25">
      <c r="A42" s="36"/>
      <c r="B42" s="33" t="s">
        <v>141</v>
      </c>
      <c r="C42" s="33" t="str">
        <f t="shared" si="0"/>
        <v>27</v>
      </c>
      <c r="D42" s="33" t="str">
        <f t="shared" si="1"/>
        <v>04 03 01</v>
      </c>
      <c r="E42" s="23"/>
      <c r="F42" s="19"/>
      <c r="G42" s="19"/>
      <c r="H42" s="26"/>
      <c r="I42" s="20" t="s">
        <v>138</v>
      </c>
      <c r="J42" s="20"/>
      <c r="K42" s="23"/>
      <c r="L42" s="20"/>
      <c r="M42" s="23"/>
      <c r="N42" s="20"/>
      <c r="O42" s="20" t="s">
        <v>106</v>
      </c>
      <c r="P42" s="23"/>
      <c r="Q42" s="20"/>
      <c r="R42" s="23"/>
      <c r="S42" s="20" t="s">
        <v>91</v>
      </c>
      <c r="T42" s="34"/>
      <c r="U42" s="33" t="str">
        <f t="shared" si="2"/>
        <v>0000</v>
      </c>
      <c r="V42" s="33" t="str">
        <f>_xlfn.CONCAT(DEC2BIN(IF(ISBLANK(I42), 0, MATCH(I42, 运算选择!$E$2:$E$9, 0) - 1), 3), DEC2BIN(IF(ISBLANK(J42), 0, MATCH(J42, 单列下拉值!$A$2:$A$3, 0) - 1), 1))</f>
        <v>0100</v>
      </c>
      <c r="W42" s="33" t="str">
        <f>_xlfn.CONCAT(DEC2BIN(IF(ISBLANK(K42), 0, MATCH(K42, A寄存器选择!$D$2:$D$5, 0) - 1), 2), DEC2BIN(IF(ISBLANK(L42), 0, MATCH(L42, B寄存器选择!$D$2:$D$5, 0) - 1), 2))</f>
        <v>0000</v>
      </c>
      <c r="X42" s="33" t="str">
        <f>_xlfn.CONCAT(DEC2BIN(IF(ISBLANK(M42), 0, MATCH(M42, 单列下拉值!$B$2:$B$3, 0) - 1)), DEC2BIN(IF(ISBLANK(N42), 0, MATCH(N42, 单列下拉值!$C$2:$C$3, 0) - 1)), DEC2BIN(IF(ISBLANK(O42), 0, MATCH(O42, ALU寄存器选择!$D$2:$D$5, 0) - 1), 2))</f>
        <v>0011</v>
      </c>
      <c r="Y42" s="33" t="str">
        <f>_xlfn.CONCAT(DEC2BIN(IF(ISBLANK(P42),0,MATCH(P42,单列下拉值!$D$2:$D$3,0)-1)), DEC2BIN(IF(ISBLANK(Q42), 0, MATCH(Q42, CP选择!$E$2:$E$9, 0) - 1), 3))</f>
        <v>0000</v>
      </c>
      <c r="Z42" s="33" t="str">
        <f>_xlfn.CONCAT(DEC2BIN(R42), DEC2BIN(IF(ISBLANK(S42), 0, MATCH(S42, 后继微地址形成!$E$2:$E$9, 0) - 1), 3))</f>
        <v>0001</v>
      </c>
    </row>
    <row r="43" spans="1:26" x14ac:dyDescent="0.25">
      <c r="A43" s="36"/>
      <c r="B43" t="s">
        <v>127</v>
      </c>
      <c r="C43" t="str">
        <f t="shared" si="0"/>
        <v>28</v>
      </c>
      <c r="D43" t="str">
        <f t="shared" si="1"/>
        <v>00 00 41</v>
      </c>
      <c r="I43" s="21"/>
      <c r="J43" s="21"/>
      <c r="L43" s="9"/>
      <c r="N43" s="21"/>
      <c r="O43" s="21"/>
      <c r="Q43" s="21" t="s">
        <v>108</v>
      </c>
      <c r="S43" s="21" t="s">
        <v>91</v>
      </c>
      <c r="U43" t="str">
        <f t="shared" si="2"/>
        <v>0000</v>
      </c>
      <c r="V43" t="str">
        <f>_xlfn.CONCAT(DEC2BIN(IF(ISBLANK(I43), 0, MATCH(I43, 运算选择!$E$2:$E$9, 0) - 1), 3), DEC2BIN(IF(ISBLANK(J43), 0, MATCH(J43, 单列下拉值!$A$2:$A$3, 0) - 1), 1))</f>
        <v>0000</v>
      </c>
      <c r="W43" t="str">
        <f>_xlfn.CONCAT(DEC2BIN(IF(ISBLANK(K43), 0, MATCH(K43, A寄存器选择!$D$2:$D$5, 0) - 1), 2), DEC2BIN(IF(ISBLANK(L43), 0, MATCH(L43, B寄存器选择!$D$2:$D$5, 0) - 1), 2))</f>
        <v>0000</v>
      </c>
      <c r="X43" t="str">
        <f>_xlfn.CONCAT(DEC2BIN(IF(ISBLANK(M43), 0, MATCH(M43, 单列下拉值!$B$2:$B$3, 0) - 1)), DEC2BIN(IF(ISBLANK(N43), 0, MATCH(N43, 单列下拉值!$C$2:$C$3, 0) - 1)), DEC2BIN(IF(ISBLANK(O43), 0, MATCH(O43, ALU寄存器选择!$D$2:$D$5, 0) - 1), 2))</f>
        <v>0000</v>
      </c>
      <c r="Y43" t="str">
        <f>_xlfn.CONCAT(DEC2BIN(IF(ISBLANK(P43),0,MATCH(P43,单列下拉值!$D$2:$D$3,0)-1)), DEC2BIN(IF(ISBLANK(Q43), 0, MATCH(Q43, CP选择!$E$2:$E$9, 0) - 1), 3))</f>
        <v>0100</v>
      </c>
      <c r="Z43" t="str">
        <f>_xlfn.CONCAT(DEC2BIN(R43), DEC2BIN(IF(ISBLANK(S43), 0, MATCH(S43, 后继微地址形成!$E$2:$E$9, 0) - 1), 3))</f>
        <v>0001</v>
      </c>
    </row>
    <row r="44" spans="1:26" s="33" customFormat="1" x14ac:dyDescent="0.25">
      <c r="A44" s="36"/>
      <c r="B44" s="33" t="s">
        <v>115</v>
      </c>
      <c r="C44" s="33" t="str">
        <f t="shared" si="0"/>
        <v>29</v>
      </c>
      <c r="D44" s="33" t="str">
        <f t="shared" si="1"/>
        <v>00 04 51</v>
      </c>
      <c r="E44" s="23"/>
      <c r="F44" s="19"/>
      <c r="G44" s="19"/>
      <c r="H44" s="26"/>
      <c r="I44" s="20"/>
      <c r="J44" s="20" t="s">
        <v>132</v>
      </c>
      <c r="K44" s="23"/>
      <c r="L44" s="20"/>
      <c r="M44" s="23"/>
      <c r="N44" s="20" t="s">
        <v>66</v>
      </c>
      <c r="O44" s="20"/>
      <c r="P44" s="23"/>
      <c r="Q44" s="20" t="s">
        <v>109</v>
      </c>
      <c r="R44" s="23"/>
      <c r="S44" s="20" t="s">
        <v>91</v>
      </c>
      <c r="T44" s="34"/>
      <c r="U44" s="33" t="str">
        <f t="shared" si="2"/>
        <v>0000</v>
      </c>
      <c r="V44" s="33" t="str">
        <f>_xlfn.CONCAT(DEC2BIN(IF(ISBLANK(I44), 0, MATCH(I44, 运算选择!$E$2:$E$9, 0) - 1), 3), DEC2BIN(IF(ISBLANK(J44), 0, MATCH(J44, 单列下拉值!$A$2:$A$3, 0) - 1), 1))</f>
        <v>0000</v>
      </c>
      <c r="W44" s="33" t="str">
        <f>_xlfn.CONCAT(DEC2BIN(IF(ISBLANK(K44), 0, MATCH(K44, A寄存器选择!$D$2:$D$5, 0) - 1), 2), DEC2BIN(IF(ISBLANK(L44), 0, MATCH(L44, B寄存器选择!$D$2:$D$5, 0) - 1), 2))</f>
        <v>0000</v>
      </c>
      <c r="X44" s="33" t="str">
        <f>_xlfn.CONCAT(DEC2BIN(IF(ISBLANK(M44), 0, MATCH(M44, 单列下拉值!$B$2:$B$3, 0) - 1)), DEC2BIN(IF(ISBLANK(N44), 0, MATCH(N44, 单列下拉值!$C$2:$C$3, 0) - 1)), DEC2BIN(IF(ISBLANK(O44), 0, MATCH(O44, ALU寄存器选择!$D$2:$D$5, 0) - 1), 2))</f>
        <v>0100</v>
      </c>
      <c r="Y44" s="33" t="str">
        <f>_xlfn.CONCAT(DEC2BIN(IF(ISBLANK(P44),0,MATCH(P44,单列下拉值!$D$2:$D$3,0)-1)), DEC2BIN(IF(ISBLANK(Q44), 0, MATCH(Q44, CP选择!$E$2:$E$9, 0) - 1), 3))</f>
        <v>0101</v>
      </c>
      <c r="Z44" s="33" t="str">
        <f>_xlfn.CONCAT(DEC2BIN(R44), DEC2BIN(IF(ISBLANK(S44), 0, MATCH(S44, 后继微地址形成!$E$2:$E$9, 0) - 1), 3))</f>
        <v>0001</v>
      </c>
    </row>
    <row r="45" spans="1:26" x14ac:dyDescent="0.25">
      <c r="A45" s="36"/>
      <c r="B45" t="s">
        <v>110</v>
      </c>
      <c r="C45" t="str">
        <f t="shared" si="0"/>
        <v>2A</v>
      </c>
      <c r="D45" t="str">
        <f t="shared" si="1"/>
        <v>00 41 01</v>
      </c>
      <c r="I45" s="21"/>
      <c r="J45" s="21"/>
      <c r="K45" s="31" t="s">
        <v>98</v>
      </c>
      <c r="L45" s="9"/>
      <c r="N45" s="21"/>
      <c r="O45" s="21" t="s">
        <v>104</v>
      </c>
      <c r="Q45" s="21"/>
      <c r="S45" s="21" t="s">
        <v>91</v>
      </c>
      <c r="U45" t="str">
        <f t="shared" si="2"/>
        <v>0000</v>
      </c>
      <c r="V45" t="str">
        <f>_xlfn.CONCAT(DEC2BIN(IF(ISBLANK(I45), 0, MATCH(I45, 运算选择!$E$2:$E$9, 0) - 1), 3), DEC2BIN(IF(ISBLANK(J45), 0, MATCH(J45, 单列下拉值!$A$2:$A$3, 0) - 1), 1))</f>
        <v>0000</v>
      </c>
      <c r="W45" t="str">
        <f>_xlfn.CONCAT(DEC2BIN(IF(ISBLANK(K45), 0, MATCH(K45, A寄存器选择!$D$2:$D$5, 0) - 1), 2), DEC2BIN(IF(ISBLANK(L45), 0, MATCH(L45, B寄存器选择!$D$2:$D$5, 0) - 1), 2))</f>
        <v>0100</v>
      </c>
      <c r="X45" t="str">
        <f>_xlfn.CONCAT(DEC2BIN(IF(ISBLANK(M45), 0, MATCH(M45, 单列下拉值!$B$2:$B$3, 0) - 1)), DEC2BIN(IF(ISBLANK(N45), 0, MATCH(N45, 单列下拉值!$C$2:$C$3, 0) - 1)), DEC2BIN(IF(ISBLANK(O45), 0, MATCH(O45, ALU寄存器选择!$D$2:$D$5, 0) - 1), 2))</f>
        <v>0001</v>
      </c>
      <c r="Y45" t="str">
        <f>_xlfn.CONCAT(DEC2BIN(IF(ISBLANK(P45),0,MATCH(P45,单列下拉值!$D$2:$D$3,0)-1)), DEC2BIN(IF(ISBLANK(Q45), 0, MATCH(Q45, CP选择!$E$2:$E$9, 0) - 1), 3))</f>
        <v>0000</v>
      </c>
      <c r="Z45" t="str">
        <f>_xlfn.CONCAT(DEC2BIN(R45), DEC2BIN(IF(ISBLANK(S45), 0, MATCH(S45, 后继微地址形成!$E$2:$E$9, 0) - 1), 3))</f>
        <v>0001</v>
      </c>
    </row>
    <row r="46" spans="1:26" s="33" customFormat="1" x14ac:dyDescent="0.25">
      <c r="A46" s="36"/>
      <c r="B46" s="33" t="s">
        <v>142</v>
      </c>
      <c r="C46" s="33" t="str">
        <f t="shared" si="0"/>
        <v>2B</v>
      </c>
      <c r="D46" s="33" t="str">
        <f t="shared" si="1"/>
        <v>00 02 01</v>
      </c>
      <c r="E46" s="23"/>
      <c r="F46" s="19"/>
      <c r="G46" s="19"/>
      <c r="H46" s="26"/>
      <c r="I46" s="20"/>
      <c r="J46" s="20"/>
      <c r="K46" s="23"/>
      <c r="L46" s="20" t="s">
        <v>93</v>
      </c>
      <c r="M46" s="23"/>
      <c r="N46" s="20"/>
      <c r="O46" s="20" t="s">
        <v>96</v>
      </c>
      <c r="P46" s="23"/>
      <c r="Q46" s="20"/>
      <c r="R46" s="23"/>
      <c r="S46" s="20" t="s">
        <v>91</v>
      </c>
      <c r="T46" s="34"/>
      <c r="U46" s="33" t="str">
        <f t="shared" si="2"/>
        <v>0000</v>
      </c>
      <c r="V46" s="33" t="str">
        <f>_xlfn.CONCAT(DEC2BIN(IF(ISBLANK(I46), 0, MATCH(I46, 运算选择!$E$2:$E$9, 0) - 1), 3), DEC2BIN(IF(ISBLANK(J46), 0, MATCH(J46, 单列下拉值!$A$2:$A$3, 0) - 1), 1))</f>
        <v>0000</v>
      </c>
      <c r="W46" s="33" t="str">
        <f>_xlfn.CONCAT(DEC2BIN(IF(ISBLANK(K46), 0, MATCH(K46, A寄存器选择!$D$2:$D$5, 0) - 1), 2), DEC2BIN(IF(ISBLANK(L46), 0, MATCH(L46, B寄存器选择!$D$2:$D$5, 0) - 1), 2))</f>
        <v>0000</v>
      </c>
      <c r="X46" s="33" t="str">
        <f>_xlfn.CONCAT(DEC2BIN(IF(ISBLANK(M46), 0, MATCH(M46, 单列下拉值!$B$2:$B$3, 0) - 1)), DEC2BIN(IF(ISBLANK(N46), 0, MATCH(N46, 单列下拉值!$C$2:$C$3, 0) - 1)), DEC2BIN(IF(ISBLANK(O46), 0, MATCH(O46, ALU寄存器选择!$D$2:$D$5, 0) - 1), 2))</f>
        <v>0010</v>
      </c>
      <c r="Y46" s="33" t="str">
        <f>_xlfn.CONCAT(DEC2BIN(IF(ISBLANK(P46),0,MATCH(P46,单列下拉值!$D$2:$D$3,0)-1)), DEC2BIN(IF(ISBLANK(Q46), 0, MATCH(Q46, CP选择!$E$2:$E$9, 0) - 1), 3))</f>
        <v>0000</v>
      </c>
      <c r="Z46" s="33" t="str">
        <f>_xlfn.CONCAT(DEC2BIN(R46), DEC2BIN(IF(ISBLANK(S46), 0, MATCH(S46, 后继微地址形成!$E$2:$E$9, 0) - 1), 3))</f>
        <v>0001</v>
      </c>
    </row>
    <row r="47" spans="1:26" x14ac:dyDescent="0.25">
      <c r="A47" s="36"/>
      <c r="B47" t="s">
        <v>141</v>
      </c>
      <c r="C47" t="str">
        <f t="shared" si="0"/>
        <v>2C</v>
      </c>
      <c r="D47" t="str">
        <f t="shared" si="1"/>
        <v>04 03 01</v>
      </c>
      <c r="I47" s="21" t="s">
        <v>138</v>
      </c>
      <c r="J47" s="21"/>
      <c r="L47" s="9"/>
      <c r="N47" s="21"/>
      <c r="O47" s="21" t="s">
        <v>106</v>
      </c>
      <c r="Q47" s="21"/>
      <c r="S47" s="21" t="s">
        <v>91</v>
      </c>
      <c r="U47" t="str">
        <f t="shared" si="2"/>
        <v>0000</v>
      </c>
      <c r="V47" t="str">
        <f>_xlfn.CONCAT(DEC2BIN(IF(ISBLANK(I47), 0, MATCH(I47, 运算选择!$E$2:$E$9, 0) - 1), 3), DEC2BIN(IF(ISBLANK(J47), 0, MATCH(J47, 单列下拉值!$A$2:$A$3, 0) - 1), 1))</f>
        <v>0100</v>
      </c>
      <c r="W47" t="str">
        <f>_xlfn.CONCAT(DEC2BIN(IF(ISBLANK(K47), 0, MATCH(K47, A寄存器选择!$D$2:$D$5, 0) - 1), 2), DEC2BIN(IF(ISBLANK(L47), 0, MATCH(L47, B寄存器选择!$D$2:$D$5, 0) - 1), 2))</f>
        <v>0000</v>
      </c>
      <c r="X47" t="str">
        <f>_xlfn.CONCAT(DEC2BIN(IF(ISBLANK(M47), 0, MATCH(M47, 单列下拉值!$B$2:$B$3, 0) - 1)), DEC2BIN(IF(ISBLANK(N47), 0, MATCH(N47, 单列下拉值!$C$2:$C$3, 0) - 1)), DEC2BIN(IF(ISBLANK(O47), 0, MATCH(O47, ALU寄存器选择!$D$2:$D$5, 0) - 1), 2))</f>
        <v>0011</v>
      </c>
      <c r="Y47" t="str">
        <f>_xlfn.CONCAT(DEC2BIN(IF(ISBLANK(P47),0,MATCH(P47,单列下拉值!$D$2:$D$3,0)-1)), DEC2BIN(IF(ISBLANK(Q47), 0, MATCH(Q47, CP选择!$E$2:$E$9, 0) - 1), 3))</f>
        <v>0000</v>
      </c>
      <c r="Z47" t="str">
        <f>_xlfn.CONCAT(DEC2BIN(R47), DEC2BIN(IF(ISBLANK(S47), 0, MATCH(S47, 后继微地址形成!$E$2:$E$9, 0) - 1), 3))</f>
        <v>0001</v>
      </c>
    </row>
    <row r="48" spans="1:26" s="33" customFormat="1" x14ac:dyDescent="0.25">
      <c r="A48" s="36"/>
      <c r="B48" s="33" t="s">
        <v>143</v>
      </c>
      <c r="C48" s="33" t="str">
        <f t="shared" si="0"/>
        <v>2D</v>
      </c>
      <c r="D48" s="33" t="str">
        <f t="shared" si="1"/>
        <v>00 00 11</v>
      </c>
      <c r="E48" s="23"/>
      <c r="F48" s="19"/>
      <c r="G48" s="19"/>
      <c r="H48" s="26"/>
      <c r="I48" s="20"/>
      <c r="J48" s="20"/>
      <c r="K48" s="23"/>
      <c r="L48" s="20"/>
      <c r="M48" s="23"/>
      <c r="N48" s="20"/>
      <c r="O48" s="20"/>
      <c r="P48" s="23"/>
      <c r="Q48" s="20" t="s">
        <v>113</v>
      </c>
      <c r="R48" s="23"/>
      <c r="S48" s="20" t="s">
        <v>91</v>
      </c>
      <c r="T48" s="34"/>
      <c r="U48" s="33" t="str">
        <f t="shared" si="2"/>
        <v>0000</v>
      </c>
      <c r="V48" s="33" t="str">
        <f>_xlfn.CONCAT(DEC2BIN(IF(ISBLANK(I48), 0, MATCH(I48, 运算选择!$E$2:$E$9, 0) - 1), 3), DEC2BIN(IF(ISBLANK(J48), 0, MATCH(J48, 单列下拉值!$A$2:$A$3, 0) - 1), 1))</f>
        <v>0000</v>
      </c>
      <c r="W48" s="33" t="str">
        <f>_xlfn.CONCAT(DEC2BIN(IF(ISBLANK(K48), 0, MATCH(K48, A寄存器选择!$D$2:$D$5, 0) - 1), 2), DEC2BIN(IF(ISBLANK(L48), 0, MATCH(L48, B寄存器选择!$D$2:$D$5, 0) - 1), 2))</f>
        <v>0000</v>
      </c>
      <c r="X48" s="33" t="str">
        <f>_xlfn.CONCAT(DEC2BIN(IF(ISBLANK(M48), 0, MATCH(M48, 单列下拉值!$B$2:$B$3, 0) - 1)), DEC2BIN(IF(ISBLANK(N48), 0, MATCH(N48, 单列下拉值!$C$2:$C$3, 0) - 1)), DEC2BIN(IF(ISBLANK(O48), 0, MATCH(O48, ALU寄存器选择!$D$2:$D$5, 0) - 1), 2))</f>
        <v>0000</v>
      </c>
      <c r="Y48" s="33" t="str">
        <f>_xlfn.CONCAT(DEC2BIN(IF(ISBLANK(P48),0,MATCH(P48,单列下拉值!$D$2:$D$3,0)-1)), DEC2BIN(IF(ISBLANK(Q48), 0, MATCH(Q48, CP选择!$E$2:$E$9, 0) - 1), 3))</f>
        <v>0001</v>
      </c>
      <c r="Z48" s="33" t="str">
        <f>_xlfn.CONCAT(DEC2BIN(R48), DEC2BIN(IF(ISBLANK(S48), 0, MATCH(S48, 后继微地址形成!$E$2:$E$9, 0) - 1), 3))</f>
        <v>0001</v>
      </c>
    </row>
    <row r="49" spans="1:26" x14ac:dyDescent="0.25">
      <c r="A49" s="36"/>
      <c r="B49" t="s">
        <v>131</v>
      </c>
      <c r="C49" t="str">
        <f t="shared" si="0"/>
        <v>2E</v>
      </c>
      <c r="D49" t="str">
        <f t="shared" si="1"/>
        <v>00 00 02</v>
      </c>
      <c r="I49" s="21"/>
      <c r="J49" s="21"/>
      <c r="L49" s="9"/>
      <c r="N49" s="21"/>
      <c r="O49" s="21"/>
      <c r="Q49" s="21"/>
      <c r="S49" s="21" t="s">
        <v>114</v>
      </c>
      <c r="U49" t="str">
        <f t="shared" si="2"/>
        <v>0000</v>
      </c>
      <c r="V49" t="str">
        <f>_xlfn.CONCAT(DEC2BIN(IF(ISBLANK(I49), 0, MATCH(I49, 运算选择!$E$2:$E$9, 0) - 1), 3), DEC2BIN(IF(ISBLANK(J49), 0, MATCH(J49, 单列下拉值!$A$2:$A$3, 0) - 1), 1))</f>
        <v>0000</v>
      </c>
      <c r="W49" t="str">
        <f>_xlfn.CONCAT(DEC2BIN(IF(ISBLANK(K49), 0, MATCH(K49, A寄存器选择!$D$2:$D$5, 0) - 1), 2), DEC2BIN(IF(ISBLANK(L49), 0, MATCH(L49, B寄存器选择!$D$2:$D$5, 0) - 1), 2))</f>
        <v>0000</v>
      </c>
      <c r="X49" t="str">
        <f>_xlfn.CONCAT(DEC2BIN(IF(ISBLANK(M49), 0, MATCH(M49, 单列下拉值!$B$2:$B$3, 0) - 1)), DEC2BIN(IF(ISBLANK(N49), 0, MATCH(N49, 单列下拉值!$C$2:$C$3, 0) - 1)), DEC2BIN(IF(ISBLANK(O49), 0, MATCH(O49, ALU寄存器选择!$D$2:$D$5, 0) - 1), 2))</f>
        <v>0000</v>
      </c>
      <c r="Y49" t="str">
        <f>_xlfn.CONCAT(DEC2BIN(IF(ISBLANK(P49),0,MATCH(P49,单列下拉值!$D$2:$D$3,0)-1)), DEC2BIN(IF(ISBLANK(Q49), 0, MATCH(Q49, CP选择!$E$2:$E$9, 0) - 1), 3))</f>
        <v>0000</v>
      </c>
      <c r="Z49" t="str">
        <f>_xlfn.CONCAT(DEC2BIN(R49), DEC2BIN(IF(ISBLANK(S49), 0, MATCH(S49, 后继微地址形成!$E$2:$E$9, 0) - 1), 3))</f>
        <v>0010</v>
      </c>
    </row>
    <row r="50" spans="1:26" s="33" customFormat="1" x14ac:dyDescent="0.25">
      <c r="A50" s="36"/>
      <c r="C50" s="33" t="str">
        <f t="shared" si="0"/>
        <v>2F</v>
      </c>
      <c r="D50" s="33" t="str">
        <f t="shared" si="1"/>
        <v>00 00 00</v>
      </c>
      <c r="E50" s="23"/>
      <c r="F50" s="19"/>
      <c r="G50" s="19"/>
      <c r="H50" s="26"/>
      <c r="I50" s="20"/>
      <c r="J50" s="20"/>
      <c r="K50" s="23"/>
      <c r="L50" s="20"/>
      <c r="M50" s="23"/>
      <c r="N50" s="20"/>
      <c r="O50" s="20"/>
      <c r="P50" s="23"/>
      <c r="Q50" s="20"/>
      <c r="R50" s="23"/>
      <c r="S50" s="20"/>
      <c r="T50" s="34"/>
      <c r="U50" s="33" t="str">
        <f t="shared" si="2"/>
        <v>0000</v>
      </c>
      <c r="V50" s="33" t="str">
        <f>_xlfn.CONCAT(DEC2BIN(IF(ISBLANK(I50), 0, MATCH(I50, 运算选择!$E$2:$E$9, 0) - 1), 3), DEC2BIN(IF(ISBLANK(J50), 0, MATCH(J50, 单列下拉值!$A$2:$A$3, 0) - 1), 1))</f>
        <v>0000</v>
      </c>
      <c r="W50" s="33" t="str">
        <f>_xlfn.CONCAT(DEC2BIN(IF(ISBLANK(K50), 0, MATCH(K50, A寄存器选择!$D$2:$D$5, 0) - 1), 2), DEC2BIN(IF(ISBLANK(L50), 0, MATCH(L50, B寄存器选择!$D$2:$D$5, 0) - 1), 2))</f>
        <v>0000</v>
      </c>
      <c r="X50" s="33" t="str">
        <f>_xlfn.CONCAT(DEC2BIN(IF(ISBLANK(M50), 0, MATCH(M50, 单列下拉值!$B$2:$B$3, 0) - 1)), DEC2BIN(IF(ISBLANK(N50), 0, MATCH(N50, 单列下拉值!$C$2:$C$3, 0) - 1)), DEC2BIN(IF(ISBLANK(O50), 0, MATCH(O50, ALU寄存器选择!$D$2:$D$5, 0) - 1), 2))</f>
        <v>0000</v>
      </c>
      <c r="Y50" s="33" t="str">
        <f>_xlfn.CONCAT(DEC2BIN(IF(ISBLANK(P50),0,MATCH(P50,单列下拉值!$D$2:$D$3,0)-1)), DEC2BIN(IF(ISBLANK(Q50), 0, MATCH(Q50, CP选择!$E$2:$E$9, 0) - 1), 3))</f>
        <v>0000</v>
      </c>
      <c r="Z50" s="33" t="str">
        <f>_xlfn.CONCAT(DEC2BIN(R50), DEC2BIN(IF(ISBLANK(S50), 0, MATCH(S50, 后继微地址形成!$E$2:$E$9, 0) - 1), 3))</f>
        <v>0000</v>
      </c>
    </row>
    <row r="51" spans="1:26" x14ac:dyDescent="0.25">
      <c r="A51" s="40" t="s">
        <v>147</v>
      </c>
      <c r="B51" t="s">
        <v>148</v>
      </c>
      <c r="C51" s="27" t="str">
        <f t="shared" si="0"/>
        <v>30</v>
      </c>
      <c r="D51" t="str">
        <f t="shared" si="1"/>
        <v>00 22 01</v>
      </c>
      <c r="I51" s="21"/>
      <c r="J51" s="21"/>
      <c r="L51" s="9" t="s">
        <v>100</v>
      </c>
      <c r="N51" s="21"/>
      <c r="O51" s="21" t="s">
        <v>96</v>
      </c>
      <c r="Q51" s="21"/>
      <c r="S51" s="21" t="s">
        <v>91</v>
      </c>
      <c r="U51" t="str">
        <f t="shared" si="2"/>
        <v>0000</v>
      </c>
      <c r="V51" t="str">
        <f>_xlfn.CONCAT(DEC2BIN(IF(ISBLANK(I51), 0, MATCH(I51, 运算选择!$E$2:$E$9, 0) - 1), 3), DEC2BIN(IF(ISBLANK(J51), 0, MATCH(J51, 单列下拉值!$A$2:$A$3, 0) - 1), 1))</f>
        <v>0000</v>
      </c>
      <c r="W51" t="str">
        <f>_xlfn.CONCAT(DEC2BIN(IF(ISBLANK(K51), 0, MATCH(K51, A寄存器选择!$D$2:$D$5, 0) - 1), 2), DEC2BIN(IF(ISBLANK(L51), 0, MATCH(L51, B寄存器选择!$D$2:$D$5, 0) - 1), 2))</f>
        <v>0010</v>
      </c>
      <c r="X51" t="str">
        <f>_xlfn.CONCAT(DEC2BIN(IF(ISBLANK(M51), 0, MATCH(M51, 单列下拉值!$B$2:$B$3, 0) - 1)), DEC2BIN(IF(ISBLANK(N51), 0, MATCH(N51, 单列下拉值!$C$2:$C$3, 0) - 1)), DEC2BIN(IF(ISBLANK(O51), 0, MATCH(O51, ALU寄存器选择!$D$2:$D$5, 0) - 1), 2))</f>
        <v>0010</v>
      </c>
      <c r="Y51" t="str">
        <f>_xlfn.CONCAT(DEC2BIN(IF(ISBLANK(P51),0,MATCH(P51,单列下拉值!$D$2:$D$3,0)-1)), DEC2BIN(IF(ISBLANK(Q51), 0, MATCH(Q51, CP选择!$E$2:$E$9, 0) - 1), 3))</f>
        <v>0000</v>
      </c>
      <c r="Z51" t="str">
        <f>_xlfn.CONCAT(DEC2BIN(R51), DEC2BIN(IF(ISBLANK(S51), 0, MATCH(S51, 后继微地址形成!$E$2:$E$9, 0) - 1), 3))</f>
        <v>0001</v>
      </c>
    </row>
    <row r="52" spans="1:26" s="33" customFormat="1" x14ac:dyDescent="0.25">
      <c r="A52" s="40"/>
      <c r="B52" s="33" t="s">
        <v>149</v>
      </c>
      <c r="C52" s="33" t="str">
        <f t="shared" si="0"/>
        <v>31</v>
      </c>
      <c r="D52" s="33" t="str">
        <f t="shared" si="1"/>
        <v>00 81 01</v>
      </c>
      <c r="E52" s="23"/>
      <c r="F52" s="19"/>
      <c r="G52" s="19"/>
      <c r="H52" s="26"/>
      <c r="I52" s="20"/>
      <c r="J52" s="20"/>
      <c r="K52" s="23" t="s">
        <v>152</v>
      </c>
      <c r="L52" s="20"/>
      <c r="M52" s="23"/>
      <c r="N52" s="20"/>
      <c r="O52" s="20" t="s">
        <v>104</v>
      </c>
      <c r="P52" s="23"/>
      <c r="Q52" s="20"/>
      <c r="R52" s="23"/>
      <c r="S52" s="20" t="s">
        <v>91</v>
      </c>
      <c r="T52" s="34"/>
      <c r="U52" s="33" t="str">
        <f t="shared" si="2"/>
        <v>0000</v>
      </c>
      <c r="V52" s="33" t="str">
        <f>_xlfn.CONCAT(DEC2BIN(IF(ISBLANK(I52), 0, MATCH(I52, 运算选择!$E$2:$E$9, 0) - 1), 3), DEC2BIN(IF(ISBLANK(J52), 0, MATCH(J52, 单列下拉值!$A$2:$A$3, 0) - 1), 1))</f>
        <v>0000</v>
      </c>
      <c r="W52" s="33" t="str">
        <f>_xlfn.CONCAT(DEC2BIN(IF(ISBLANK(K52), 0, MATCH(K52, A寄存器选择!$D$2:$D$5, 0) - 1), 2), DEC2BIN(IF(ISBLANK(L52), 0, MATCH(L52, B寄存器选择!$D$2:$D$5, 0) - 1), 2))</f>
        <v>1000</v>
      </c>
      <c r="X52" s="33" t="str">
        <f>_xlfn.CONCAT(DEC2BIN(IF(ISBLANK(M52), 0, MATCH(M52, 单列下拉值!$B$2:$B$3, 0) - 1)), DEC2BIN(IF(ISBLANK(N52), 0, MATCH(N52, 单列下拉值!$C$2:$C$3, 0) - 1)), DEC2BIN(IF(ISBLANK(O52), 0, MATCH(O52, ALU寄存器选择!$D$2:$D$5, 0) - 1), 2))</f>
        <v>0001</v>
      </c>
      <c r="Y52" s="33" t="str">
        <f>_xlfn.CONCAT(DEC2BIN(IF(ISBLANK(P52),0,MATCH(P52,单列下拉值!$D$2:$D$3,0)-1)), DEC2BIN(IF(ISBLANK(Q52), 0, MATCH(Q52, CP选择!$E$2:$E$9, 0) - 1), 3))</f>
        <v>0000</v>
      </c>
      <c r="Z52" s="33" t="str">
        <f>_xlfn.CONCAT(DEC2BIN(R52), DEC2BIN(IF(ISBLANK(S52), 0, MATCH(S52, 后继微地址形成!$E$2:$E$9, 0) - 1), 3))</f>
        <v>0001</v>
      </c>
    </row>
    <row r="53" spans="1:26" x14ac:dyDescent="0.25">
      <c r="A53" s="40"/>
      <c r="B53" t="s">
        <v>150</v>
      </c>
      <c r="C53" t="str">
        <f t="shared" si="0"/>
        <v>32</v>
      </c>
      <c r="D53" t="str">
        <f t="shared" si="1"/>
        <v>02 03 01</v>
      </c>
      <c r="I53" s="21" t="s">
        <v>153</v>
      </c>
      <c r="J53" s="21"/>
      <c r="L53" s="9"/>
      <c r="N53" s="21"/>
      <c r="O53" s="21" t="s">
        <v>106</v>
      </c>
      <c r="Q53" s="21"/>
      <c r="S53" s="21" t="s">
        <v>91</v>
      </c>
      <c r="U53" t="str">
        <f t="shared" si="2"/>
        <v>0000</v>
      </c>
      <c r="V53" t="str">
        <f>_xlfn.CONCAT(DEC2BIN(IF(ISBLANK(I53), 0, MATCH(I53, 运算选择!$E$2:$E$9, 0) - 1), 3), DEC2BIN(IF(ISBLANK(J53), 0, MATCH(J53, 单列下拉值!$A$2:$A$3, 0) - 1), 1))</f>
        <v>0010</v>
      </c>
      <c r="W53" t="str">
        <f>_xlfn.CONCAT(DEC2BIN(IF(ISBLANK(K53), 0, MATCH(K53, A寄存器选择!$D$2:$D$5, 0) - 1), 2), DEC2BIN(IF(ISBLANK(L53), 0, MATCH(L53, B寄存器选择!$D$2:$D$5, 0) - 1), 2))</f>
        <v>0000</v>
      </c>
      <c r="X53" t="str">
        <f>_xlfn.CONCAT(DEC2BIN(IF(ISBLANK(M53), 0, MATCH(M53, 单列下拉值!$B$2:$B$3, 0) - 1)), DEC2BIN(IF(ISBLANK(N53), 0, MATCH(N53, 单列下拉值!$C$2:$C$3, 0) - 1)), DEC2BIN(IF(ISBLANK(O53), 0, MATCH(O53, ALU寄存器选择!$D$2:$D$5, 0) - 1), 2))</f>
        <v>0011</v>
      </c>
      <c r="Y53" t="str">
        <f>_xlfn.CONCAT(DEC2BIN(IF(ISBLANK(P53),0,MATCH(P53,单列下拉值!$D$2:$D$3,0)-1)), DEC2BIN(IF(ISBLANK(Q53), 0, MATCH(Q53, CP选择!$E$2:$E$9, 0) - 1), 3))</f>
        <v>0000</v>
      </c>
      <c r="Z53" t="str">
        <f>_xlfn.CONCAT(DEC2BIN(R53), DEC2BIN(IF(ISBLANK(S53), 0, MATCH(S53, 后继微地址形成!$E$2:$E$9, 0) - 1), 3))</f>
        <v>0001</v>
      </c>
    </row>
    <row r="54" spans="1:26" s="33" customFormat="1" x14ac:dyDescent="0.25">
      <c r="A54" s="40"/>
      <c r="B54" s="33" t="s">
        <v>151</v>
      </c>
      <c r="C54" s="33" t="str">
        <f t="shared" si="0"/>
        <v>33</v>
      </c>
      <c r="D54" s="33" t="str">
        <f t="shared" si="1"/>
        <v>00 00 11</v>
      </c>
      <c r="E54" s="23"/>
      <c r="F54" s="19"/>
      <c r="G54" s="19"/>
      <c r="H54" s="26"/>
      <c r="I54" s="20"/>
      <c r="J54" s="20"/>
      <c r="K54" s="23"/>
      <c r="L54" s="20"/>
      <c r="M54" s="23"/>
      <c r="N54" s="20"/>
      <c r="O54" s="20"/>
      <c r="P54" s="23"/>
      <c r="Q54" s="20" t="s">
        <v>113</v>
      </c>
      <c r="R54" s="23"/>
      <c r="S54" s="20" t="s">
        <v>91</v>
      </c>
      <c r="T54" s="34"/>
      <c r="U54" s="33" t="str">
        <f t="shared" si="2"/>
        <v>0000</v>
      </c>
      <c r="V54" s="33" t="str">
        <f>_xlfn.CONCAT(DEC2BIN(IF(ISBLANK(I54), 0, MATCH(I54, 运算选择!$E$2:$E$9, 0) - 1), 3), DEC2BIN(IF(ISBLANK(J54), 0, MATCH(J54, 单列下拉值!$A$2:$A$3, 0) - 1), 1))</f>
        <v>0000</v>
      </c>
      <c r="W54" s="33" t="str">
        <f>_xlfn.CONCAT(DEC2BIN(IF(ISBLANK(K54), 0, MATCH(K54, A寄存器选择!$D$2:$D$5, 0) - 1), 2), DEC2BIN(IF(ISBLANK(L54), 0, MATCH(L54, B寄存器选择!$D$2:$D$5, 0) - 1), 2))</f>
        <v>0000</v>
      </c>
      <c r="X54" s="33" t="str">
        <f>_xlfn.CONCAT(DEC2BIN(IF(ISBLANK(M54), 0, MATCH(M54, 单列下拉值!$B$2:$B$3, 0) - 1)), DEC2BIN(IF(ISBLANK(N54), 0, MATCH(N54, 单列下拉值!$C$2:$C$3, 0) - 1)), DEC2BIN(IF(ISBLANK(O54), 0, MATCH(O54, ALU寄存器选择!$D$2:$D$5, 0) - 1), 2))</f>
        <v>0000</v>
      </c>
      <c r="Y54" s="33" t="str">
        <f>_xlfn.CONCAT(DEC2BIN(IF(ISBLANK(P54),0,MATCH(P54,单列下拉值!$D$2:$D$3,0)-1)), DEC2BIN(IF(ISBLANK(Q54), 0, MATCH(Q54, CP选择!$E$2:$E$9, 0) - 1), 3))</f>
        <v>0001</v>
      </c>
      <c r="Z54" s="33" t="str">
        <f>_xlfn.CONCAT(DEC2BIN(R54), DEC2BIN(IF(ISBLANK(S54), 0, MATCH(S54, 后继微地址形成!$E$2:$E$9, 0) - 1), 3))</f>
        <v>0001</v>
      </c>
    </row>
    <row r="55" spans="1:26" x14ac:dyDescent="0.25">
      <c r="A55" s="40"/>
      <c r="B55" t="s">
        <v>154</v>
      </c>
      <c r="C55" t="str">
        <f t="shared" si="0"/>
        <v>34</v>
      </c>
      <c r="D55" t="str">
        <f t="shared" si="1"/>
        <v>00 00 02</v>
      </c>
      <c r="I55" s="21"/>
      <c r="J55" s="21"/>
      <c r="L55" s="9"/>
      <c r="N55" s="21"/>
      <c r="O55" s="21"/>
      <c r="Q55" s="21"/>
      <c r="S55" s="21" t="s">
        <v>114</v>
      </c>
      <c r="U55" t="str">
        <f t="shared" si="2"/>
        <v>0000</v>
      </c>
      <c r="V55" t="str">
        <f>_xlfn.CONCAT(DEC2BIN(IF(ISBLANK(I55), 0, MATCH(I55, 运算选择!$E$2:$E$9, 0) - 1), 3), DEC2BIN(IF(ISBLANK(J55), 0, MATCH(J55, 单列下拉值!$A$2:$A$3, 0) - 1), 1))</f>
        <v>0000</v>
      </c>
      <c r="W55" t="str">
        <f>_xlfn.CONCAT(DEC2BIN(IF(ISBLANK(K55), 0, MATCH(K55, A寄存器选择!$D$2:$D$5, 0) - 1), 2), DEC2BIN(IF(ISBLANK(L55), 0, MATCH(L55, B寄存器选择!$D$2:$D$5, 0) - 1), 2))</f>
        <v>0000</v>
      </c>
      <c r="X55" t="str">
        <f>_xlfn.CONCAT(DEC2BIN(IF(ISBLANK(M55), 0, MATCH(M55, 单列下拉值!$B$2:$B$3, 0) - 1)), DEC2BIN(IF(ISBLANK(N55), 0, MATCH(N55, 单列下拉值!$C$2:$C$3, 0) - 1)), DEC2BIN(IF(ISBLANK(O55), 0, MATCH(O55, ALU寄存器选择!$D$2:$D$5, 0) - 1), 2))</f>
        <v>0000</v>
      </c>
      <c r="Y55" t="str">
        <f>_xlfn.CONCAT(DEC2BIN(IF(ISBLANK(P55),0,MATCH(P55,单列下拉值!$D$2:$D$3,0)-1)), DEC2BIN(IF(ISBLANK(Q55), 0, MATCH(Q55, CP选择!$E$2:$E$9, 0) - 1), 3))</f>
        <v>0000</v>
      </c>
      <c r="Z55" t="str">
        <f>_xlfn.CONCAT(DEC2BIN(R55), DEC2BIN(IF(ISBLANK(S55), 0, MATCH(S55, 后继微地址形成!$E$2:$E$9, 0) - 1), 3))</f>
        <v>0010</v>
      </c>
    </row>
    <row r="56" spans="1:26" s="33" customFormat="1" x14ac:dyDescent="0.25">
      <c r="A56" s="40"/>
      <c r="C56" s="33" t="str">
        <f t="shared" si="0"/>
        <v>35</v>
      </c>
      <c r="D56" s="33" t="str">
        <f t="shared" ref="D56:D111" si="3">_xlfn.CONCAT(BIN2HEX(U56), BIN2HEX(V56), " ", BIN2HEX(W56), BIN2HEX(X56), " ", BIN2HEX(Y56), BIN2HEX(Z56))</f>
        <v>00 00 00</v>
      </c>
      <c r="E56" s="23"/>
      <c r="F56" s="19"/>
      <c r="G56" s="19"/>
      <c r="H56" s="26"/>
      <c r="I56" s="20"/>
      <c r="J56" s="20"/>
      <c r="K56" s="23"/>
      <c r="L56" s="20"/>
      <c r="M56" s="23"/>
      <c r="N56" s="20"/>
      <c r="O56" s="20"/>
      <c r="P56" s="23"/>
      <c r="Q56" s="20"/>
      <c r="R56" s="23"/>
      <c r="S56" s="20"/>
      <c r="T56" s="34"/>
      <c r="U56" s="33" t="str">
        <f t="shared" si="2"/>
        <v>0000</v>
      </c>
      <c r="V56" s="33" t="str">
        <f>_xlfn.CONCAT(DEC2BIN(IF(ISBLANK(I56), 0, MATCH(I56, 运算选择!$E$2:$E$9, 0) - 1), 3), DEC2BIN(IF(ISBLANK(J56), 0, MATCH(J56, 单列下拉值!$A$2:$A$3, 0) - 1), 1))</f>
        <v>0000</v>
      </c>
      <c r="W56" s="33" t="str">
        <f>_xlfn.CONCAT(DEC2BIN(IF(ISBLANK(K56), 0, MATCH(K56, A寄存器选择!$D$2:$D$5, 0) - 1), 2), DEC2BIN(IF(ISBLANK(L56), 0, MATCH(L56, B寄存器选择!$D$2:$D$5, 0) - 1), 2))</f>
        <v>0000</v>
      </c>
      <c r="X56" s="33" t="str">
        <f>_xlfn.CONCAT(DEC2BIN(IF(ISBLANK(M56), 0, MATCH(M56, 单列下拉值!$B$2:$B$3, 0) - 1)), DEC2BIN(IF(ISBLANK(N56), 0, MATCH(N56, 单列下拉值!$C$2:$C$3, 0) - 1)), DEC2BIN(IF(ISBLANK(O56), 0, MATCH(O56, ALU寄存器选择!$D$2:$D$5, 0) - 1), 2))</f>
        <v>0000</v>
      </c>
      <c r="Y56" s="33" t="str">
        <f>_xlfn.CONCAT(DEC2BIN(IF(ISBLANK(P56),0,MATCH(P56,单列下拉值!$D$2:$D$3,0)-1)), DEC2BIN(IF(ISBLANK(Q56), 0, MATCH(Q56, CP选择!$E$2:$E$9, 0) - 1), 3))</f>
        <v>0000</v>
      </c>
      <c r="Z56" s="33" t="str">
        <f>_xlfn.CONCAT(DEC2BIN(R56), DEC2BIN(IF(ISBLANK(S56), 0, MATCH(S56, 后继微地址形成!$E$2:$E$9, 0) - 1), 3))</f>
        <v>0000</v>
      </c>
    </row>
    <row r="57" spans="1:26" x14ac:dyDescent="0.25">
      <c r="A57" s="40"/>
      <c r="C57" t="str">
        <f t="shared" si="0"/>
        <v>36</v>
      </c>
      <c r="D57" t="str">
        <f t="shared" si="3"/>
        <v>00 00 00</v>
      </c>
      <c r="I57" s="21"/>
      <c r="J57" s="21"/>
      <c r="L57" s="9"/>
      <c r="N57" s="21"/>
      <c r="O57" s="21"/>
      <c r="Q57" s="21"/>
      <c r="S57" s="21"/>
      <c r="U57" t="str">
        <f t="shared" si="2"/>
        <v>0000</v>
      </c>
      <c r="V57" t="str">
        <f>_xlfn.CONCAT(DEC2BIN(IF(ISBLANK(I57), 0, MATCH(I57, 运算选择!$E$2:$E$9, 0) - 1), 3), DEC2BIN(IF(ISBLANK(J57), 0, MATCH(J57, 单列下拉值!$A$2:$A$3, 0) - 1), 1))</f>
        <v>0000</v>
      </c>
      <c r="W57" t="str">
        <f>_xlfn.CONCAT(DEC2BIN(IF(ISBLANK(K57), 0, MATCH(K57, A寄存器选择!$D$2:$D$5, 0) - 1), 2), DEC2BIN(IF(ISBLANK(L57), 0, MATCH(L57, B寄存器选择!$D$2:$D$5, 0) - 1), 2))</f>
        <v>0000</v>
      </c>
      <c r="X57" t="str">
        <f>_xlfn.CONCAT(DEC2BIN(IF(ISBLANK(M57), 0, MATCH(M57, 单列下拉值!$B$2:$B$3, 0) - 1)), DEC2BIN(IF(ISBLANK(N57), 0, MATCH(N57, 单列下拉值!$C$2:$C$3, 0) - 1)), DEC2BIN(IF(ISBLANK(O57), 0, MATCH(O57, ALU寄存器选择!$D$2:$D$5, 0) - 1), 2))</f>
        <v>0000</v>
      </c>
      <c r="Y57" t="str">
        <f>_xlfn.CONCAT(DEC2BIN(IF(ISBLANK(P57),0,MATCH(P57,单列下拉值!$D$2:$D$3,0)-1)), DEC2BIN(IF(ISBLANK(Q57), 0, MATCH(Q57, CP选择!$E$2:$E$9, 0) - 1), 3))</f>
        <v>0000</v>
      </c>
      <c r="Z57" t="str">
        <f>_xlfn.CONCAT(DEC2BIN(R57), DEC2BIN(IF(ISBLANK(S57), 0, MATCH(S57, 后继微地址形成!$E$2:$E$9, 0) - 1), 3))</f>
        <v>0000</v>
      </c>
    </row>
    <row r="58" spans="1:26" s="33" customFormat="1" x14ac:dyDescent="0.25">
      <c r="A58" s="40"/>
      <c r="C58" s="33" t="str">
        <f t="shared" si="0"/>
        <v>37</v>
      </c>
      <c r="D58" s="33" t="str">
        <f t="shared" si="3"/>
        <v>00 00 00</v>
      </c>
      <c r="E58" s="23"/>
      <c r="F58" s="19"/>
      <c r="G58" s="19"/>
      <c r="H58" s="26"/>
      <c r="I58" s="20"/>
      <c r="J58" s="20"/>
      <c r="K58" s="23"/>
      <c r="L58" s="20"/>
      <c r="M58" s="23"/>
      <c r="N58" s="20"/>
      <c r="O58" s="20"/>
      <c r="P58" s="23"/>
      <c r="Q58" s="20"/>
      <c r="R58" s="23"/>
      <c r="S58" s="20"/>
      <c r="T58" s="34"/>
      <c r="U58" s="33" t="str">
        <f t="shared" si="2"/>
        <v>0000</v>
      </c>
      <c r="V58" s="33" t="str">
        <f>_xlfn.CONCAT(DEC2BIN(IF(ISBLANK(I58), 0, MATCH(I58, 运算选择!$E$2:$E$9, 0) - 1), 3), DEC2BIN(IF(ISBLANK(J58), 0, MATCH(J58, 单列下拉值!$A$2:$A$3, 0) - 1), 1))</f>
        <v>0000</v>
      </c>
      <c r="W58" s="33" t="str">
        <f>_xlfn.CONCAT(DEC2BIN(IF(ISBLANK(K58), 0, MATCH(K58, A寄存器选择!$D$2:$D$5, 0) - 1), 2), DEC2BIN(IF(ISBLANK(L58), 0, MATCH(L58, B寄存器选择!$D$2:$D$5, 0) - 1), 2))</f>
        <v>0000</v>
      </c>
      <c r="X58" s="33" t="str">
        <f>_xlfn.CONCAT(DEC2BIN(IF(ISBLANK(M58), 0, MATCH(M58, 单列下拉值!$B$2:$B$3, 0) - 1)), DEC2BIN(IF(ISBLANK(N58), 0, MATCH(N58, 单列下拉值!$C$2:$C$3, 0) - 1)), DEC2BIN(IF(ISBLANK(O58), 0, MATCH(O58, ALU寄存器选择!$D$2:$D$5, 0) - 1), 2))</f>
        <v>0000</v>
      </c>
      <c r="Y58" s="33" t="str">
        <f>_xlfn.CONCAT(DEC2BIN(IF(ISBLANK(P58),0,MATCH(P58,单列下拉值!$D$2:$D$3,0)-1)), DEC2BIN(IF(ISBLANK(Q58), 0, MATCH(Q58, CP选择!$E$2:$E$9, 0) - 1), 3))</f>
        <v>0000</v>
      </c>
      <c r="Z58" s="33" t="str">
        <f>_xlfn.CONCAT(DEC2BIN(R58), DEC2BIN(IF(ISBLANK(S58), 0, MATCH(S58, 后继微地址形成!$E$2:$E$9, 0) - 1), 3))</f>
        <v>0000</v>
      </c>
    </row>
    <row r="59" spans="1:26" x14ac:dyDescent="0.25">
      <c r="A59" s="40"/>
      <c r="C59" t="str">
        <f t="shared" si="0"/>
        <v>38</v>
      </c>
      <c r="D59" t="str">
        <f t="shared" si="3"/>
        <v>00 00 00</v>
      </c>
      <c r="I59" s="21"/>
      <c r="J59" s="21"/>
      <c r="L59" s="9"/>
      <c r="N59" s="21"/>
      <c r="O59" s="21"/>
      <c r="Q59" s="21"/>
      <c r="S59" s="21"/>
      <c r="U59" t="str">
        <f t="shared" si="2"/>
        <v>0000</v>
      </c>
      <c r="V59" t="str">
        <f>_xlfn.CONCAT(DEC2BIN(IF(ISBLANK(I59), 0, MATCH(I59, 运算选择!$E$2:$E$9, 0) - 1), 3), DEC2BIN(IF(ISBLANK(J59), 0, MATCH(J59, 单列下拉值!$A$2:$A$3, 0) - 1), 1))</f>
        <v>0000</v>
      </c>
      <c r="W59" t="str">
        <f>_xlfn.CONCAT(DEC2BIN(IF(ISBLANK(K59), 0, MATCH(K59, A寄存器选择!$D$2:$D$5, 0) - 1), 2), DEC2BIN(IF(ISBLANK(L59), 0, MATCH(L59, B寄存器选择!$D$2:$D$5, 0) - 1), 2))</f>
        <v>0000</v>
      </c>
      <c r="X59" t="str">
        <f>_xlfn.CONCAT(DEC2BIN(IF(ISBLANK(M59), 0, MATCH(M59, 单列下拉值!$B$2:$B$3, 0) - 1)), DEC2BIN(IF(ISBLANK(N59), 0, MATCH(N59, 单列下拉值!$C$2:$C$3, 0) - 1)), DEC2BIN(IF(ISBLANK(O59), 0, MATCH(O59, ALU寄存器选择!$D$2:$D$5, 0) - 1), 2))</f>
        <v>0000</v>
      </c>
      <c r="Y59" t="str">
        <f>_xlfn.CONCAT(DEC2BIN(IF(ISBLANK(P59),0,MATCH(P59,单列下拉值!$D$2:$D$3,0)-1)), DEC2BIN(IF(ISBLANK(Q59), 0, MATCH(Q59, CP选择!$E$2:$E$9, 0) - 1), 3))</f>
        <v>0000</v>
      </c>
      <c r="Z59" t="str">
        <f>_xlfn.CONCAT(DEC2BIN(R59), DEC2BIN(IF(ISBLANK(S59), 0, MATCH(S59, 后继微地址形成!$E$2:$E$9, 0) - 1), 3))</f>
        <v>0000</v>
      </c>
    </row>
    <row r="60" spans="1:26" s="33" customFormat="1" x14ac:dyDescent="0.25">
      <c r="A60" s="40"/>
      <c r="C60" s="33" t="str">
        <f t="shared" si="0"/>
        <v>39</v>
      </c>
      <c r="D60" s="33" t="str">
        <f t="shared" si="3"/>
        <v>00 00 00</v>
      </c>
      <c r="E60" s="23"/>
      <c r="F60" s="19"/>
      <c r="G60" s="19"/>
      <c r="H60" s="26"/>
      <c r="I60" s="20"/>
      <c r="J60" s="20"/>
      <c r="K60" s="23"/>
      <c r="L60" s="20"/>
      <c r="M60" s="23"/>
      <c r="N60" s="20"/>
      <c r="O60" s="20"/>
      <c r="P60" s="23"/>
      <c r="Q60" s="20"/>
      <c r="R60" s="23"/>
      <c r="S60" s="20"/>
      <c r="T60" s="34"/>
      <c r="U60" s="33" t="str">
        <f t="shared" si="2"/>
        <v>0000</v>
      </c>
      <c r="V60" s="33" t="str">
        <f>_xlfn.CONCAT(DEC2BIN(IF(ISBLANK(I60), 0, MATCH(I60, 运算选择!$E$2:$E$9, 0) - 1), 3), DEC2BIN(IF(ISBLANK(J60), 0, MATCH(J60, 单列下拉值!$A$2:$A$3, 0) - 1), 1))</f>
        <v>0000</v>
      </c>
      <c r="W60" s="33" t="str">
        <f>_xlfn.CONCAT(DEC2BIN(IF(ISBLANK(K60), 0, MATCH(K60, A寄存器选择!$D$2:$D$5, 0) - 1), 2), DEC2BIN(IF(ISBLANK(L60), 0, MATCH(L60, B寄存器选择!$D$2:$D$5, 0) - 1), 2))</f>
        <v>0000</v>
      </c>
      <c r="X60" s="33" t="str">
        <f>_xlfn.CONCAT(DEC2BIN(IF(ISBLANK(M60), 0, MATCH(M60, 单列下拉值!$B$2:$B$3, 0) - 1)), DEC2BIN(IF(ISBLANK(N60), 0, MATCH(N60, 单列下拉值!$C$2:$C$3, 0) - 1)), DEC2BIN(IF(ISBLANK(O60), 0, MATCH(O60, ALU寄存器选择!$D$2:$D$5, 0) - 1), 2))</f>
        <v>0000</v>
      </c>
      <c r="Y60" s="33" t="str">
        <f>_xlfn.CONCAT(DEC2BIN(IF(ISBLANK(P60),0,MATCH(P60,单列下拉值!$D$2:$D$3,0)-1)), DEC2BIN(IF(ISBLANK(Q60), 0, MATCH(Q60, CP选择!$E$2:$E$9, 0) - 1), 3))</f>
        <v>0000</v>
      </c>
      <c r="Z60" s="33" t="str">
        <f>_xlfn.CONCAT(DEC2BIN(R60), DEC2BIN(IF(ISBLANK(S60), 0, MATCH(S60, 后继微地址形成!$E$2:$E$9, 0) - 1), 3))</f>
        <v>0000</v>
      </c>
    </row>
    <row r="61" spans="1:26" x14ac:dyDescent="0.25">
      <c r="A61" s="40"/>
      <c r="C61" t="str">
        <f t="shared" si="0"/>
        <v>3A</v>
      </c>
      <c r="D61" t="str">
        <f t="shared" si="3"/>
        <v>00 00 00</v>
      </c>
      <c r="I61" s="21"/>
      <c r="J61" s="21"/>
      <c r="L61" s="9"/>
      <c r="N61" s="21"/>
      <c r="O61" s="21"/>
      <c r="Q61" s="21"/>
      <c r="S61" s="21"/>
      <c r="U61" t="str">
        <f t="shared" si="2"/>
        <v>0000</v>
      </c>
      <c r="V61" t="str">
        <f>_xlfn.CONCAT(DEC2BIN(IF(ISBLANK(I61), 0, MATCH(I61, 运算选择!$E$2:$E$9, 0) - 1), 3), DEC2BIN(IF(ISBLANK(J61), 0, MATCH(J61, 单列下拉值!$A$2:$A$3, 0) - 1), 1))</f>
        <v>0000</v>
      </c>
      <c r="W61" t="str">
        <f>_xlfn.CONCAT(DEC2BIN(IF(ISBLANK(K61), 0, MATCH(K61, A寄存器选择!$D$2:$D$5, 0) - 1), 2), DEC2BIN(IF(ISBLANK(L61), 0, MATCH(L61, B寄存器选择!$D$2:$D$5, 0) - 1), 2))</f>
        <v>0000</v>
      </c>
      <c r="X61" t="str">
        <f>_xlfn.CONCAT(DEC2BIN(IF(ISBLANK(M61), 0, MATCH(M61, 单列下拉值!$B$2:$B$3, 0) - 1)), DEC2BIN(IF(ISBLANK(N61), 0, MATCH(N61, 单列下拉值!$C$2:$C$3, 0) - 1)), DEC2BIN(IF(ISBLANK(O61), 0, MATCH(O61, ALU寄存器选择!$D$2:$D$5, 0) - 1), 2))</f>
        <v>0000</v>
      </c>
      <c r="Y61" t="str">
        <f>_xlfn.CONCAT(DEC2BIN(IF(ISBLANK(P61),0,MATCH(P61,单列下拉值!$D$2:$D$3,0)-1)), DEC2BIN(IF(ISBLANK(Q61), 0, MATCH(Q61, CP选择!$E$2:$E$9, 0) - 1), 3))</f>
        <v>0000</v>
      </c>
      <c r="Z61" t="str">
        <f>_xlfn.CONCAT(DEC2BIN(R61), DEC2BIN(IF(ISBLANK(S61), 0, MATCH(S61, 后继微地址形成!$E$2:$E$9, 0) - 1), 3))</f>
        <v>0000</v>
      </c>
    </row>
    <row r="62" spans="1:26" s="33" customFormat="1" x14ac:dyDescent="0.25">
      <c r="A62" s="40"/>
      <c r="C62" s="33" t="str">
        <f t="shared" si="0"/>
        <v>3B</v>
      </c>
      <c r="D62" s="33" t="str">
        <f t="shared" si="3"/>
        <v>00 00 00</v>
      </c>
      <c r="E62" s="23"/>
      <c r="F62" s="19"/>
      <c r="G62" s="19"/>
      <c r="H62" s="26"/>
      <c r="I62" s="20"/>
      <c r="J62" s="20"/>
      <c r="K62" s="23"/>
      <c r="L62" s="20"/>
      <c r="M62" s="23"/>
      <c r="N62" s="20"/>
      <c r="O62" s="20"/>
      <c r="P62" s="23"/>
      <c r="Q62" s="20"/>
      <c r="R62" s="23"/>
      <c r="S62" s="20"/>
      <c r="T62" s="34"/>
      <c r="U62" s="33" t="str">
        <f t="shared" si="2"/>
        <v>0000</v>
      </c>
      <c r="V62" s="33" t="str">
        <f>_xlfn.CONCAT(DEC2BIN(IF(ISBLANK(I62), 0, MATCH(I62, 运算选择!$E$2:$E$9, 0) - 1), 3), DEC2BIN(IF(ISBLANK(J62), 0, MATCH(J62, 单列下拉值!$A$2:$A$3, 0) - 1), 1))</f>
        <v>0000</v>
      </c>
      <c r="W62" s="33" t="str">
        <f>_xlfn.CONCAT(DEC2BIN(IF(ISBLANK(K62), 0, MATCH(K62, A寄存器选择!$D$2:$D$5, 0) - 1), 2), DEC2BIN(IF(ISBLANK(L62), 0, MATCH(L62, B寄存器选择!$D$2:$D$5, 0) - 1), 2))</f>
        <v>0000</v>
      </c>
      <c r="X62" s="33" t="str">
        <f>_xlfn.CONCAT(DEC2BIN(IF(ISBLANK(M62), 0, MATCH(M62, 单列下拉值!$B$2:$B$3, 0) - 1)), DEC2BIN(IF(ISBLANK(N62), 0, MATCH(N62, 单列下拉值!$C$2:$C$3, 0) - 1)), DEC2BIN(IF(ISBLANK(O62), 0, MATCH(O62, ALU寄存器选择!$D$2:$D$5, 0) - 1), 2))</f>
        <v>0000</v>
      </c>
      <c r="Y62" s="33" t="str">
        <f>_xlfn.CONCAT(DEC2BIN(IF(ISBLANK(P62),0,MATCH(P62,单列下拉值!$D$2:$D$3,0)-1)), DEC2BIN(IF(ISBLANK(Q62), 0, MATCH(Q62, CP选择!$E$2:$E$9, 0) - 1), 3))</f>
        <v>0000</v>
      </c>
      <c r="Z62" s="33" t="str">
        <f>_xlfn.CONCAT(DEC2BIN(R62), DEC2BIN(IF(ISBLANK(S62), 0, MATCH(S62, 后继微地址形成!$E$2:$E$9, 0) - 1), 3))</f>
        <v>0000</v>
      </c>
    </row>
    <row r="63" spans="1:26" x14ac:dyDescent="0.25">
      <c r="A63" s="40"/>
      <c r="C63" t="str">
        <f t="shared" si="0"/>
        <v>3C</v>
      </c>
      <c r="D63" t="str">
        <f t="shared" si="3"/>
        <v>00 00 00</v>
      </c>
      <c r="I63" s="21"/>
      <c r="J63" s="21"/>
      <c r="L63" s="9"/>
      <c r="N63" s="21"/>
      <c r="O63" s="21"/>
      <c r="Q63" s="21"/>
      <c r="S63" s="21"/>
      <c r="U63" t="str">
        <f t="shared" si="2"/>
        <v>0000</v>
      </c>
      <c r="V63" t="str">
        <f>_xlfn.CONCAT(DEC2BIN(IF(ISBLANK(I63), 0, MATCH(I63, 运算选择!$E$2:$E$9, 0) - 1), 3), DEC2BIN(IF(ISBLANK(J63), 0, MATCH(J63, 单列下拉值!$A$2:$A$3, 0) - 1), 1))</f>
        <v>0000</v>
      </c>
      <c r="W63" t="str">
        <f>_xlfn.CONCAT(DEC2BIN(IF(ISBLANK(K63), 0, MATCH(K63, A寄存器选择!$D$2:$D$5, 0) - 1), 2), DEC2BIN(IF(ISBLANK(L63), 0, MATCH(L63, B寄存器选择!$D$2:$D$5, 0) - 1), 2))</f>
        <v>0000</v>
      </c>
      <c r="X63" t="str">
        <f>_xlfn.CONCAT(DEC2BIN(IF(ISBLANK(M63), 0, MATCH(M63, 单列下拉值!$B$2:$B$3, 0) - 1)), DEC2BIN(IF(ISBLANK(N63), 0, MATCH(N63, 单列下拉值!$C$2:$C$3, 0) - 1)), DEC2BIN(IF(ISBLANK(O63), 0, MATCH(O63, ALU寄存器选择!$D$2:$D$5, 0) - 1), 2))</f>
        <v>0000</v>
      </c>
      <c r="Y63" t="str">
        <f>_xlfn.CONCAT(DEC2BIN(IF(ISBLANK(P63),0,MATCH(P63,单列下拉值!$D$2:$D$3,0)-1)), DEC2BIN(IF(ISBLANK(Q63), 0, MATCH(Q63, CP选择!$E$2:$E$9, 0) - 1), 3))</f>
        <v>0000</v>
      </c>
      <c r="Z63" t="str">
        <f>_xlfn.CONCAT(DEC2BIN(R63), DEC2BIN(IF(ISBLANK(S63), 0, MATCH(S63, 后继微地址形成!$E$2:$E$9, 0) - 1), 3))</f>
        <v>0000</v>
      </c>
    </row>
    <row r="64" spans="1:26" s="33" customFormat="1" x14ac:dyDescent="0.25">
      <c r="A64" s="40"/>
      <c r="C64" s="33" t="str">
        <f t="shared" si="0"/>
        <v>3D</v>
      </c>
      <c r="D64" s="33" t="str">
        <f t="shared" si="3"/>
        <v>00 00 00</v>
      </c>
      <c r="E64" s="23"/>
      <c r="F64" s="19"/>
      <c r="G64" s="19"/>
      <c r="H64" s="26"/>
      <c r="I64" s="20"/>
      <c r="J64" s="20"/>
      <c r="K64" s="23"/>
      <c r="L64" s="20"/>
      <c r="M64" s="23"/>
      <c r="N64" s="20"/>
      <c r="O64" s="20"/>
      <c r="P64" s="23"/>
      <c r="Q64" s="20"/>
      <c r="R64" s="23"/>
      <c r="S64" s="20"/>
      <c r="T64" s="34"/>
      <c r="U64" s="33" t="str">
        <f t="shared" si="2"/>
        <v>0000</v>
      </c>
      <c r="V64" s="33" t="str">
        <f>_xlfn.CONCAT(DEC2BIN(IF(ISBLANK(I64), 0, MATCH(I64, 运算选择!$E$2:$E$9, 0) - 1), 3), DEC2BIN(IF(ISBLANK(J64), 0, MATCH(J64, 单列下拉值!$A$2:$A$3, 0) - 1), 1))</f>
        <v>0000</v>
      </c>
      <c r="W64" s="33" t="str">
        <f>_xlfn.CONCAT(DEC2BIN(IF(ISBLANK(K64), 0, MATCH(K64, A寄存器选择!$D$2:$D$5, 0) - 1), 2), DEC2BIN(IF(ISBLANK(L64), 0, MATCH(L64, B寄存器选择!$D$2:$D$5, 0) - 1), 2))</f>
        <v>0000</v>
      </c>
      <c r="X64" s="33" t="str">
        <f>_xlfn.CONCAT(DEC2BIN(IF(ISBLANK(M64), 0, MATCH(M64, 单列下拉值!$B$2:$B$3, 0) - 1)), DEC2BIN(IF(ISBLANK(N64), 0, MATCH(N64, 单列下拉值!$C$2:$C$3, 0) - 1)), DEC2BIN(IF(ISBLANK(O64), 0, MATCH(O64, ALU寄存器选择!$D$2:$D$5, 0) - 1), 2))</f>
        <v>0000</v>
      </c>
      <c r="Y64" s="33" t="str">
        <f>_xlfn.CONCAT(DEC2BIN(IF(ISBLANK(P64),0,MATCH(P64,单列下拉值!$D$2:$D$3,0)-1)), DEC2BIN(IF(ISBLANK(Q64), 0, MATCH(Q64, CP选择!$E$2:$E$9, 0) - 1), 3))</f>
        <v>0000</v>
      </c>
      <c r="Z64" s="33" t="str">
        <f>_xlfn.CONCAT(DEC2BIN(R64), DEC2BIN(IF(ISBLANK(S64), 0, MATCH(S64, 后继微地址形成!$E$2:$E$9, 0) - 1), 3))</f>
        <v>0000</v>
      </c>
    </row>
    <row r="65" spans="1:26" x14ac:dyDescent="0.25">
      <c r="A65" s="40"/>
      <c r="C65" t="str">
        <f t="shared" si="0"/>
        <v>3E</v>
      </c>
      <c r="D65" t="str">
        <f t="shared" si="3"/>
        <v>00 00 00</v>
      </c>
      <c r="I65" s="21"/>
      <c r="J65" s="21"/>
      <c r="L65" s="9"/>
      <c r="N65" s="21"/>
      <c r="O65" s="21"/>
      <c r="Q65" s="21"/>
      <c r="S65" s="21"/>
      <c r="U65" t="str">
        <f t="shared" si="2"/>
        <v>0000</v>
      </c>
      <c r="V65" t="str">
        <f>_xlfn.CONCAT(DEC2BIN(IF(ISBLANK(I65), 0, MATCH(I65, 运算选择!$E$2:$E$9, 0) - 1), 3), DEC2BIN(IF(ISBLANK(J65), 0, MATCH(J65, 单列下拉值!$A$2:$A$3, 0) - 1), 1))</f>
        <v>0000</v>
      </c>
      <c r="W65" t="str">
        <f>_xlfn.CONCAT(DEC2BIN(IF(ISBLANK(K65), 0, MATCH(K65, A寄存器选择!$D$2:$D$5, 0) - 1), 2), DEC2BIN(IF(ISBLANK(L65), 0, MATCH(L65, B寄存器选择!$D$2:$D$5, 0) - 1), 2))</f>
        <v>0000</v>
      </c>
      <c r="X65" t="str">
        <f>_xlfn.CONCAT(DEC2BIN(IF(ISBLANK(M65), 0, MATCH(M65, 单列下拉值!$B$2:$B$3, 0) - 1)), DEC2BIN(IF(ISBLANK(N65), 0, MATCH(N65, 单列下拉值!$C$2:$C$3, 0) - 1)), DEC2BIN(IF(ISBLANK(O65), 0, MATCH(O65, ALU寄存器选择!$D$2:$D$5, 0) - 1), 2))</f>
        <v>0000</v>
      </c>
      <c r="Y65" t="str">
        <f>_xlfn.CONCAT(DEC2BIN(IF(ISBLANK(P65),0,MATCH(P65,单列下拉值!$D$2:$D$3,0)-1)), DEC2BIN(IF(ISBLANK(Q65), 0, MATCH(Q65, CP选择!$E$2:$E$9, 0) - 1), 3))</f>
        <v>0000</v>
      </c>
      <c r="Z65" t="str">
        <f>_xlfn.CONCAT(DEC2BIN(R65), DEC2BIN(IF(ISBLANK(S65), 0, MATCH(S65, 后继微地址形成!$E$2:$E$9, 0) - 1), 3))</f>
        <v>0000</v>
      </c>
    </row>
    <row r="66" spans="1:26" s="33" customFormat="1" x14ac:dyDescent="0.25">
      <c r="A66" s="40"/>
      <c r="C66" s="33" t="str">
        <f t="shared" si="0"/>
        <v>3F</v>
      </c>
      <c r="D66" s="33" t="str">
        <f t="shared" si="3"/>
        <v>00 00 00</v>
      </c>
      <c r="E66" s="23"/>
      <c r="F66" s="19"/>
      <c r="G66" s="19"/>
      <c r="H66" s="26"/>
      <c r="I66" s="20"/>
      <c r="J66" s="20"/>
      <c r="K66" s="23"/>
      <c r="L66" s="20"/>
      <c r="M66" s="23"/>
      <c r="N66" s="20"/>
      <c r="O66" s="20"/>
      <c r="P66" s="23"/>
      <c r="Q66" s="20"/>
      <c r="R66" s="23"/>
      <c r="S66" s="20"/>
      <c r="T66" s="34"/>
      <c r="U66" s="33" t="str">
        <f t="shared" si="2"/>
        <v>0000</v>
      </c>
      <c r="V66" s="33" t="str">
        <f>_xlfn.CONCAT(DEC2BIN(IF(ISBLANK(I66), 0, MATCH(I66, 运算选择!$E$2:$E$9, 0) - 1), 3), DEC2BIN(IF(ISBLANK(J66), 0, MATCH(J66, 单列下拉值!$A$2:$A$3, 0) - 1), 1))</f>
        <v>0000</v>
      </c>
      <c r="W66" s="33" t="str">
        <f>_xlfn.CONCAT(DEC2BIN(IF(ISBLANK(K66), 0, MATCH(K66, A寄存器选择!$D$2:$D$5, 0) - 1), 2), DEC2BIN(IF(ISBLANK(L66), 0, MATCH(L66, B寄存器选择!$D$2:$D$5, 0) - 1), 2))</f>
        <v>0000</v>
      </c>
      <c r="X66" s="33" t="str">
        <f>_xlfn.CONCAT(DEC2BIN(IF(ISBLANK(M66), 0, MATCH(M66, 单列下拉值!$B$2:$B$3, 0) - 1)), DEC2BIN(IF(ISBLANK(N66), 0, MATCH(N66, 单列下拉值!$C$2:$C$3, 0) - 1)), DEC2BIN(IF(ISBLANK(O66), 0, MATCH(O66, ALU寄存器选择!$D$2:$D$5, 0) - 1), 2))</f>
        <v>0000</v>
      </c>
      <c r="Y66" s="33" t="str">
        <f>_xlfn.CONCAT(DEC2BIN(IF(ISBLANK(P66),0,MATCH(P66,单列下拉值!$D$2:$D$3,0)-1)), DEC2BIN(IF(ISBLANK(Q66), 0, MATCH(Q66, CP选择!$E$2:$E$9, 0) - 1), 3))</f>
        <v>0000</v>
      </c>
      <c r="Z66" s="33" t="str">
        <f>_xlfn.CONCAT(DEC2BIN(R66), DEC2BIN(IF(ISBLANK(S66), 0, MATCH(S66, 后继微地址形成!$E$2:$E$9, 0) - 1), 3))</f>
        <v>0000</v>
      </c>
    </row>
    <row r="67" spans="1:26" x14ac:dyDescent="0.25">
      <c r="A67" s="36" t="s">
        <v>116</v>
      </c>
      <c r="C67" s="27" t="str">
        <f t="shared" si="0"/>
        <v>40</v>
      </c>
      <c r="D67" t="str">
        <f t="shared" si="3"/>
        <v>00 00 05</v>
      </c>
      <c r="I67" s="21"/>
      <c r="J67" s="21"/>
      <c r="L67" s="9"/>
      <c r="N67" s="21"/>
      <c r="O67" s="21"/>
      <c r="Q67" s="21"/>
      <c r="S67" s="21" t="s">
        <v>155</v>
      </c>
      <c r="U67" t="str">
        <f t="shared" si="2"/>
        <v>0000</v>
      </c>
      <c r="V67" t="str">
        <f>_xlfn.CONCAT(DEC2BIN(IF(ISBLANK(I67), 0, MATCH(I67, 运算选择!$E$2:$E$9, 0) - 1), 3), DEC2BIN(IF(ISBLANK(J67), 0, MATCH(J67, 单列下拉值!$A$2:$A$3, 0) - 1), 1))</f>
        <v>0000</v>
      </c>
      <c r="W67" t="str">
        <f>_xlfn.CONCAT(DEC2BIN(IF(ISBLANK(K67), 0, MATCH(K67, A寄存器选择!$D$2:$D$5, 0) - 1), 2), DEC2BIN(IF(ISBLANK(L67), 0, MATCH(L67, B寄存器选择!$D$2:$D$5, 0) - 1), 2))</f>
        <v>0000</v>
      </c>
      <c r="X67" t="str">
        <f>_xlfn.CONCAT(DEC2BIN(IF(ISBLANK(M67), 0, MATCH(M67, 单列下拉值!$B$2:$B$3, 0) - 1)), DEC2BIN(IF(ISBLANK(N67), 0, MATCH(N67, 单列下拉值!$C$2:$C$3, 0) - 1)), DEC2BIN(IF(ISBLANK(O67), 0, MATCH(O67, ALU寄存器选择!$D$2:$D$5, 0) - 1), 2))</f>
        <v>0000</v>
      </c>
      <c r="Y67" t="str">
        <f>_xlfn.CONCAT(DEC2BIN(IF(ISBLANK(P67),0,MATCH(P67,单列下拉值!$D$2:$D$3,0)-1)), DEC2BIN(IF(ISBLANK(Q67), 0, MATCH(Q67, CP选择!$E$2:$E$9, 0) - 1), 3))</f>
        <v>0000</v>
      </c>
      <c r="Z67" t="str">
        <f>_xlfn.CONCAT(DEC2BIN(R67), DEC2BIN(IF(ISBLANK(S67), 0, MATCH(S67, 后继微地址形成!$E$2:$E$9, 0) - 1), 3))</f>
        <v>0101</v>
      </c>
    </row>
    <row r="68" spans="1:26" s="33" customFormat="1" x14ac:dyDescent="0.25">
      <c r="A68" s="36"/>
      <c r="C68" s="33" t="str">
        <f t="shared" ref="C68:C131" si="4">DEC2HEX(ROW(C68)-3, 2)</f>
        <v>41</v>
      </c>
      <c r="D68" s="33" t="str">
        <f t="shared" si="3"/>
        <v>00 00 00</v>
      </c>
      <c r="E68" s="23"/>
      <c r="F68" s="19"/>
      <c r="G68" s="19"/>
      <c r="H68" s="26"/>
      <c r="I68" s="20"/>
      <c r="J68" s="20"/>
      <c r="K68" s="23"/>
      <c r="L68" s="20"/>
      <c r="M68" s="23"/>
      <c r="N68" s="20"/>
      <c r="O68" s="20"/>
      <c r="P68" s="23"/>
      <c r="Q68" s="20"/>
      <c r="R68" s="23"/>
      <c r="S68" s="20"/>
      <c r="T68" s="34"/>
      <c r="U68" s="33" t="str">
        <f t="shared" ref="U68:U131" si="5">_xlfn.CONCAT(DEC2BIN(E68), DEC2BIN(F68), DEC2BIN(G68), DEC2BIN(H68))</f>
        <v>0000</v>
      </c>
      <c r="V68" s="33" t="str">
        <f>_xlfn.CONCAT(DEC2BIN(IF(ISBLANK(I68), 0, MATCH(I68, 运算选择!$E$2:$E$9, 0) - 1), 3), DEC2BIN(IF(ISBLANK(J68), 0, MATCH(J68, 单列下拉值!$A$2:$A$3, 0) - 1), 1))</f>
        <v>0000</v>
      </c>
      <c r="W68" s="33" t="str">
        <f>_xlfn.CONCAT(DEC2BIN(IF(ISBLANK(K68), 0, MATCH(K68, A寄存器选择!$D$2:$D$5, 0) - 1), 2), DEC2BIN(IF(ISBLANK(L68), 0, MATCH(L68, B寄存器选择!$D$2:$D$5, 0) - 1), 2))</f>
        <v>0000</v>
      </c>
      <c r="X68" s="33" t="str">
        <f>_xlfn.CONCAT(DEC2BIN(IF(ISBLANK(M68), 0, MATCH(M68, 单列下拉值!$B$2:$B$3, 0) - 1)), DEC2BIN(IF(ISBLANK(N68), 0, MATCH(N68, 单列下拉值!$C$2:$C$3, 0) - 1)), DEC2BIN(IF(ISBLANK(O68), 0, MATCH(O68, ALU寄存器选择!$D$2:$D$5, 0) - 1), 2))</f>
        <v>0000</v>
      </c>
      <c r="Y68" s="33" t="str">
        <f>_xlfn.CONCAT(DEC2BIN(IF(ISBLANK(P68),0,MATCH(P68,单列下拉值!$D$2:$D$3,0)-1)), DEC2BIN(IF(ISBLANK(Q68), 0, MATCH(Q68, CP选择!$E$2:$E$9, 0) - 1), 3))</f>
        <v>0000</v>
      </c>
      <c r="Z68" s="33" t="str">
        <f>_xlfn.CONCAT(DEC2BIN(R68), DEC2BIN(IF(ISBLANK(S68), 0, MATCH(S68, 后继微地址形成!$E$2:$E$9, 0) - 1), 3))</f>
        <v>0000</v>
      </c>
    </row>
    <row r="69" spans="1:26" x14ac:dyDescent="0.25">
      <c r="A69" s="36"/>
      <c r="C69" t="str">
        <f t="shared" si="4"/>
        <v>42</v>
      </c>
      <c r="D69" t="str">
        <f t="shared" si="3"/>
        <v>00 00 00</v>
      </c>
      <c r="I69" s="21"/>
      <c r="J69" s="21"/>
      <c r="L69" s="9"/>
      <c r="N69" s="21"/>
      <c r="O69" s="21"/>
      <c r="Q69" s="21"/>
      <c r="S69" s="21"/>
      <c r="U69" t="str">
        <f t="shared" si="5"/>
        <v>0000</v>
      </c>
      <c r="V69" t="str">
        <f>_xlfn.CONCAT(DEC2BIN(IF(ISBLANK(I69), 0, MATCH(I69, 运算选择!$E$2:$E$9, 0) - 1), 3), DEC2BIN(IF(ISBLANK(J69), 0, MATCH(J69, 单列下拉值!$A$2:$A$3, 0) - 1), 1))</f>
        <v>0000</v>
      </c>
      <c r="W69" t="str">
        <f>_xlfn.CONCAT(DEC2BIN(IF(ISBLANK(K69), 0, MATCH(K69, A寄存器选择!$D$2:$D$5, 0) - 1), 2), DEC2BIN(IF(ISBLANK(L69), 0, MATCH(L69, B寄存器选择!$D$2:$D$5, 0) - 1), 2))</f>
        <v>0000</v>
      </c>
      <c r="X69" t="str">
        <f>_xlfn.CONCAT(DEC2BIN(IF(ISBLANK(M69), 0, MATCH(M69, 单列下拉值!$B$2:$B$3, 0) - 1)), DEC2BIN(IF(ISBLANK(N69), 0, MATCH(N69, 单列下拉值!$C$2:$C$3, 0) - 1)), DEC2BIN(IF(ISBLANK(O69), 0, MATCH(O69, ALU寄存器选择!$D$2:$D$5, 0) - 1), 2))</f>
        <v>0000</v>
      </c>
      <c r="Y69" t="str">
        <f>_xlfn.CONCAT(DEC2BIN(IF(ISBLANK(P69),0,MATCH(P69,单列下拉值!$D$2:$D$3,0)-1)), DEC2BIN(IF(ISBLANK(Q69), 0, MATCH(Q69, CP选择!$E$2:$E$9, 0) - 1), 3))</f>
        <v>0000</v>
      </c>
      <c r="Z69" t="str">
        <f>_xlfn.CONCAT(DEC2BIN(R69), DEC2BIN(IF(ISBLANK(S69), 0, MATCH(S69, 后继微地址形成!$E$2:$E$9, 0) - 1), 3))</f>
        <v>0000</v>
      </c>
    </row>
    <row r="70" spans="1:26" s="33" customFormat="1" x14ac:dyDescent="0.25">
      <c r="A70" s="36"/>
      <c r="C70" s="33" t="str">
        <f t="shared" si="4"/>
        <v>43</v>
      </c>
      <c r="D70" s="33" t="str">
        <f t="shared" si="3"/>
        <v>00 00 00</v>
      </c>
      <c r="E70" s="23"/>
      <c r="F70" s="19"/>
      <c r="G70" s="19"/>
      <c r="H70" s="26"/>
      <c r="I70" s="19"/>
      <c r="J70" s="19"/>
      <c r="K70" s="23"/>
      <c r="L70" s="19"/>
      <c r="M70" s="23"/>
      <c r="N70" s="19"/>
      <c r="O70" s="19"/>
      <c r="P70" s="23"/>
      <c r="Q70" s="19"/>
      <c r="R70" s="23"/>
      <c r="S70" s="19"/>
      <c r="T70" s="34"/>
      <c r="U70" s="33" t="str">
        <f t="shared" si="5"/>
        <v>0000</v>
      </c>
      <c r="V70" s="33" t="str">
        <f>_xlfn.CONCAT(DEC2BIN(IF(ISBLANK(I70), 0, MATCH(I70, 运算选择!$E$2:$E$9, 0) - 1), 3), DEC2BIN(IF(ISBLANK(J70), 0, MATCH(J70, 单列下拉值!$A$2:$A$3, 0) - 1), 1))</f>
        <v>0000</v>
      </c>
      <c r="W70" s="33" t="str">
        <f>_xlfn.CONCAT(DEC2BIN(IF(ISBLANK(K70), 0, MATCH(K70, A寄存器选择!$D$2:$D$5, 0) - 1), 2), DEC2BIN(IF(ISBLANK(L70), 0, MATCH(L70, B寄存器选择!$D$2:$D$5, 0) - 1), 2))</f>
        <v>0000</v>
      </c>
      <c r="X70" s="33" t="str">
        <f>_xlfn.CONCAT(DEC2BIN(IF(ISBLANK(M70), 0, MATCH(M70, 单列下拉值!$B$2:$B$3, 0) - 1)), DEC2BIN(IF(ISBLANK(N70), 0, MATCH(N70, 单列下拉值!$C$2:$C$3, 0) - 1)), DEC2BIN(IF(ISBLANK(O70), 0, MATCH(O70, ALU寄存器选择!$D$2:$D$5, 0) - 1), 2))</f>
        <v>0000</v>
      </c>
      <c r="Y70" s="33" t="str">
        <f>_xlfn.CONCAT(DEC2BIN(IF(ISBLANK(P70),0,MATCH(P70,单列下拉值!$D$2:$D$3,0)-1)), DEC2BIN(IF(ISBLANK(Q70), 0, MATCH(Q70, CP选择!$E$2:$E$9, 0) - 1), 3))</f>
        <v>0000</v>
      </c>
      <c r="Z70" s="33" t="str">
        <f>_xlfn.CONCAT(DEC2BIN(R70), DEC2BIN(IF(ISBLANK(S70), 0, MATCH(S70, 后继微地址形成!$E$2:$E$9, 0) - 1), 3))</f>
        <v>0000</v>
      </c>
    </row>
    <row r="71" spans="1:26" x14ac:dyDescent="0.25">
      <c r="A71" s="36"/>
      <c r="C71" t="str">
        <f t="shared" si="4"/>
        <v>44</v>
      </c>
      <c r="D71" t="str">
        <f t="shared" si="3"/>
        <v>00 00 00</v>
      </c>
      <c r="U71" t="str">
        <f t="shared" si="5"/>
        <v>0000</v>
      </c>
      <c r="V71" t="str">
        <f>_xlfn.CONCAT(DEC2BIN(IF(ISBLANK(I71), 0, MATCH(I71, 运算选择!$E$2:$E$9, 0) - 1), 3), DEC2BIN(IF(ISBLANK(J71), 0, MATCH(J71, 单列下拉值!$A$2:$A$3, 0) - 1), 1))</f>
        <v>0000</v>
      </c>
      <c r="W71" t="str">
        <f>_xlfn.CONCAT(DEC2BIN(IF(ISBLANK(K71), 0, MATCH(K71, A寄存器选择!$D$2:$D$5, 0) - 1), 2), DEC2BIN(IF(ISBLANK(L71), 0, MATCH(L71, B寄存器选择!$D$2:$D$5, 0) - 1), 2))</f>
        <v>0000</v>
      </c>
      <c r="X71" t="str">
        <f>_xlfn.CONCAT(DEC2BIN(IF(ISBLANK(M71), 0, MATCH(M71, 单列下拉值!$B$2:$B$3, 0) - 1)), DEC2BIN(IF(ISBLANK(N71), 0, MATCH(N71, 单列下拉值!$C$2:$C$3, 0) - 1)), DEC2BIN(IF(ISBLANK(O71), 0, MATCH(O71, ALU寄存器选择!$D$2:$D$5, 0) - 1), 2))</f>
        <v>0000</v>
      </c>
      <c r="Y71" t="str">
        <f>_xlfn.CONCAT(DEC2BIN(IF(ISBLANK(P71),0,MATCH(P71,单列下拉值!$D$2:$D$3,0)-1)), DEC2BIN(IF(ISBLANK(Q71), 0, MATCH(Q71, CP选择!$E$2:$E$9, 0) - 1), 3))</f>
        <v>0000</v>
      </c>
      <c r="Z71" t="str">
        <f>_xlfn.CONCAT(DEC2BIN(R71), DEC2BIN(IF(ISBLANK(S71), 0, MATCH(S71, 后继微地址形成!$E$2:$E$9, 0) - 1), 3))</f>
        <v>0000</v>
      </c>
    </row>
    <row r="72" spans="1:26" s="33" customFormat="1" x14ac:dyDescent="0.25">
      <c r="A72" s="36"/>
      <c r="C72" s="33" t="str">
        <f t="shared" si="4"/>
        <v>45</v>
      </c>
      <c r="D72" s="33" t="str">
        <f t="shared" si="3"/>
        <v>00 00 00</v>
      </c>
      <c r="E72" s="23"/>
      <c r="F72" s="19"/>
      <c r="G72" s="19"/>
      <c r="H72" s="26"/>
      <c r="I72" s="19"/>
      <c r="J72" s="19"/>
      <c r="K72" s="23"/>
      <c r="L72" s="19"/>
      <c r="M72" s="23"/>
      <c r="N72" s="19"/>
      <c r="O72" s="19"/>
      <c r="P72" s="23"/>
      <c r="Q72" s="19"/>
      <c r="R72" s="23"/>
      <c r="S72" s="19"/>
      <c r="T72" s="34"/>
      <c r="U72" s="33" t="str">
        <f t="shared" si="5"/>
        <v>0000</v>
      </c>
      <c r="V72" s="33" t="str">
        <f>_xlfn.CONCAT(DEC2BIN(IF(ISBLANK(I72), 0, MATCH(I72, 运算选择!$E$2:$E$9, 0) - 1), 3), DEC2BIN(IF(ISBLANK(J72), 0, MATCH(J72, 单列下拉值!$A$2:$A$3, 0) - 1), 1))</f>
        <v>0000</v>
      </c>
      <c r="W72" s="33" t="str">
        <f>_xlfn.CONCAT(DEC2BIN(IF(ISBLANK(K72), 0, MATCH(K72, A寄存器选择!$D$2:$D$5, 0) - 1), 2), DEC2BIN(IF(ISBLANK(L72), 0, MATCH(L72, B寄存器选择!$D$2:$D$5, 0) - 1), 2))</f>
        <v>0000</v>
      </c>
      <c r="X72" s="33" t="str">
        <f>_xlfn.CONCAT(DEC2BIN(IF(ISBLANK(M72), 0, MATCH(M72, 单列下拉值!$B$2:$B$3, 0) - 1)), DEC2BIN(IF(ISBLANK(N72), 0, MATCH(N72, 单列下拉值!$C$2:$C$3, 0) - 1)), DEC2BIN(IF(ISBLANK(O72), 0, MATCH(O72, ALU寄存器选择!$D$2:$D$5, 0) - 1), 2))</f>
        <v>0000</v>
      </c>
      <c r="Y72" s="33" t="str">
        <f>_xlfn.CONCAT(DEC2BIN(IF(ISBLANK(P72),0,MATCH(P72,单列下拉值!$D$2:$D$3,0)-1)), DEC2BIN(IF(ISBLANK(Q72), 0, MATCH(Q72, CP选择!$E$2:$E$9, 0) - 1), 3))</f>
        <v>0000</v>
      </c>
      <c r="Z72" s="33" t="str">
        <f>_xlfn.CONCAT(DEC2BIN(R72), DEC2BIN(IF(ISBLANK(S72), 0, MATCH(S72, 后继微地址形成!$E$2:$E$9, 0) - 1), 3))</f>
        <v>0000</v>
      </c>
    </row>
    <row r="73" spans="1:26" x14ac:dyDescent="0.25">
      <c r="A73" s="36"/>
      <c r="C73" t="str">
        <f t="shared" si="4"/>
        <v>46</v>
      </c>
      <c r="D73" t="str">
        <f t="shared" si="3"/>
        <v>00 00 00</v>
      </c>
      <c r="U73" t="str">
        <f t="shared" si="5"/>
        <v>0000</v>
      </c>
      <c r="V73" t="str">
        <f>_xlfn.CONCAT(DEC2BIN(IF(ISBLANK(I73), 0, MATCH(I73, 运算选择!$E$2:$E$9, 0) - 1), 3), DEC2BIN(IF(ISBLANK(J73), 0, MATCH(J73, 单列下拉值!$A$2:$A$3, 0) - 1), 1))</f>
        <v>0000</v>
      </c>
      <c r="W73" t="str">
        <f>_xlfn.CONCAT(DEC2BIN(IF(ISBLANK(K73), 0, MATCH(K73, A寄存器选择!$D$2:$D$5, 0) - 1), 2), DEC2BIN(IF(ISBLANK(L73), 0, MATCH(L73, B寄存器选择!$D$2:$D$5, 0) - 1), 2))</f>
        <v>0000</v>
      </c>
      <c r="X73" t="str">
        <f>_xlfn.CONCAT(DEC2BIN(IF(ISBLANK(M73), 0, MATCH(M73, 单列下拉值!$B$2:$B$3, 0) - 1)), DEC2BIN(IF(ISBLANK(N73), 0, MATCH(N73, 单列下拉值!$C$2:$C$3, 0) - 1)), DEC2BIN(IF(ISBLANK(O73), 0, MATCH(O73, ALU寄存器选择!$D$2:$D$5, 0) - 1), 2))</f>
        <v>0000</v>
      </c>
      <c r="Y73" t="str">
        <f>_xlfn.CONCAT(DEC2BIN(IF(ISBLANK(P73),0,MATCH(P73,单列下拉值!$D$2:$D$3,0)-1)), DEC2BIN(IF(ISBLANK(Q73), 0, MATCH(Q73, CP选择!$E$2:$E$9, 0) - 1), 3))</f>
        <v>0000</v>
      </c>
      <c r="Z73" t="str">
        <f>_xlfn.CONCAT(DEC2BIN(R73), DEC2BIN(IF(ISBLANK(S73), 0, MATCH(S73, 后继微地址形成!$E$2:$E$9, 0) - 1), 3))</f>
        <v>0000</v>
      </c>
    </row>
    <row r="74" spans="1:26" s="33" customFormat="1" x14ac:dyDescent="0.25">
      <c r="A74" s="36"/>
      <c r="C74" s="33" t="str">
        <f t="shared" si="4"/>
        <v>47</v>
      </c>
      <c r="D74" s="33" t="str">
        <f t="shared" si="3"/>
        <v>00 00 00</v>
      </c>
      <c r="E74" s="23"/>
      <c r="F74" s="19"/>
      <c r="G74" s="19"/>
      <c r="H74" s="26"/>
      <c r="I74" s="19"/>
      <c r="J74" s="19"/>
      <c r="K74" s="23"/>
      <c r="L74" s="19"/>
      <c r="M74" s="23"/>
      <c r="N74" s="19"/>
      <c r="O74" s="19"/>
      <c r="P74" s="23"/>
      <c r="Q74" s="19"/>
      <c r="R74" s="23"/>
      <c r="S74" s="19"/>
      <c r="T74" s="34"/>
      <c r="U74" s="33" t="str">
        <f t="shared" si="5"/>
        <v>0000</v>
      </c>
      <c r="V74" s="33" t="str">
        <f>_xlfn.CONCAT(DEC2BIN(IF(ISBLANK(I74), 0, MATCH(I74, 运算选择!$E$2:$E$9, 0) - 1), 3), DEC2BIN(IF(ISBLANK(J74), 0, MATCH(J74, 单列下拉值!$A$2:$A$3, 0) - 1), 1))</f>
        <v>0000</v>
      </c>
      <c r="W74" s="33" t="str">
        <f>_xlfn.CONCAT(DEC2BIN(IF(ISBLANK(K74), 0, MATCH(K74, A寄存器选择!$D$2:$D$5, 0) - 1), 2), DEC2BIN(IF(ISBLANK(L74), 0, MATCH(L74, B寄存器选择!$D$2:$D$5, 0) - 1), 2))</f>
        <v>0000</v>
      </c>
      <c r="X74" s="33" t="str">
        <f>_xlfn.CONCAT(DEC2BIN(IF(ISBLANK(M74), 0, MATCH(M74, 单列下拉值!$B$2:$B$3, 0) - 1)), DEC2BIN(IF(ISBLANK(N74), 0, MATCH(N74, 单列下拉值!$C$2:$C$3, 0) - 1)), DEC2BIN(IF(ISBLANK(O74), 0, MATCH(O74, ALU寄存器选择!$D$2:$D$5, 0) - 1), 2))</f>
        <v>0000</v>
      </c>
      <c r="Y74" s="33" t="str">
        <f>_xlfn.CONCAT(DEC2BIN(IF(ISBLANK(P74),0,MATCH(P74,单列下拉值!$D$2:$D$3,0)-1)), DEC2BIN(IF(ISBLANK(Q74), 0, MATCH(Q74, CP选择!$E$2:$E$9, 0) - 1), 3))</f>
        <v>0000</v>
      </c>
      <c r="Z74" s="33" t="str">
        <f>_xlfn.CONCAT(DEC2BIN(R74), DEC2BIN(IF(ISBLANK(S74), 0, MATCH(S74, 后继微地址形成!$E$2:$E$9, 0) - 1), 3))</f>
        <v>0000</v>
      </c>
    </row>
    <row r="75" spans="1:26" x14ac:dyDescent="0.25">
      <c r="A75" s="36"/>
      <c r="C75" t="str">
        <f t="shared" si="4"/>
        <v>48</v>
      </c>
      <c r="D75" t="str">
        <f t="shared" si="3"/>
        <v>00 00 00</v>
      </c>
      <c r="U75" t="str">
        <f t="shared" si="5"/>
        <v>0000</v>
      </c>
      <c r="V75" t="str">
        <f>_xlfn.CONCAT(DEC2BIN(IF(ISBLANK(I75), 0, MATCH(I75, 运算选择!$E$2:$E$9, 0) - 1), 3), DEC2BIN(IF(ISBLANK(J75), 0, MATCH(J75, 单列下拉值!$A$2:$A$3, 0) - 1), 1))</f>
        <v>0000</v>
      </c>
      <c r="W75" t="str">
        <f>_xlfn.CONCAT(DEC2BIN(IF(ISBLANK(K75), 0, MATCH(K75, A寄存器选择!$D$2:$D$5, 0) - 1), 2), DEC2BIN(IF(ISBLANK(L75), 0, MATCH(L75, B寄存器选择!$D$2:$D$5, 0) - 1), 2))</f>
        <v>0000</v>
      </c>
      <c r="X75" t="str">
        <f>_xlfn.CONCAT(DEC2BIN(IF(ISBLANK(M75), 0, MATCH(M75, 单列下拉值!$B$2:$B$3, 0) - 1)), DEC2BIN(IF(ISBLANK(N75), 0, MATCH(N75, 单列下拉值!$C$2:$C$3, 0) - 1)), DEC2BIN(IF(ISBLANK(O75), 0, MATCH(O75, ALU寄存器选择!$D$2:$D$5, 0) - 1), 2))</f>
        <v>0000</v>
      </c>
      <c r="Y75" t="str">
        <f>_xlfn.CONCAT(DEC2BIN(IF(ISBLANK(P75),0,MATCH(P75,单列下拉值!$D$2:$D$3,0)-1)), DEC2BIN(IF(ISBLANK(Q75), 0, MATCH(Q75, CP选择!$E$2:$E$9, 0) - 1), 3))</f>
        <v>0000</v>
      </c>
      <c r="Z75" t="str">
        <f>_xlfn.CONCAT(DEC2BIN(R75), DEC2BIN(IF(ISBLANK(S75), 0, MATCH(S75, 后继微地址形成!$E$2:$E$9, 0) - 1), 3))</f>
        <v>0000</v>
      </c>
    </row>
    <row r="76" spans="1:26" s="33" customFormat="1" x14ac:dyDescent="0.25">
      <c r="A76" s="36"/>
      <c r="C76" s="33" t="str">
        <f t="shared" si="4"/>
        <v>49</v>
      </c>
      <c r="D76" s="33" t="str">
        <f t="shared" si="3"/>
        <v>00 00 00</v>
      </c>
      <c r="E76" s="23"/>
      <c r="F76" s="19"/>
      <c r="G76" s="19"/>
      <c r="H76" s="26"/>
      <c r="I76" s="19"/>
      <c r="J76" s="19"/>
      <c r="K76" s="23"/>
      <c r="L76" s="19"/>
      <c r="M76" s="23"/>
      <c r="N76" s="19"/>
      <c r="O76" s="19"/>
      <c r="P76" s="23"/>
      <c r="Q76" s="19"/>
      <c r="R76" s="23"/>
      <c r="S76" s="19"/>
      <c r="T76" s="34"/>
      <c r="U76" s="33" t="str">
        <f t="shared" si="5"/>
        <v>0000</v>
      </c>
      <c r="V76" s="33" t="str">
        <f>_xlfn.CONCAT(DEC2BIN(IF(ISBLANK(I76), 0, MATCH(I76, 运算选择!$E$2:$E$9, 0) - 1), 3), DEC2BIN(IF(ISBLANK(J76), 0, MATCH(J76, 单列下拉值!$A$2:$A$3, 0) - 1), 1))</f>
        <v>0000</v>
      </c>
      <c r="W76" s="33" t="str">
        <f>_xlfn.CONCAT(DEC2BIN(IF(ISBLANK(K76), 0, MATCH(K76, A寄存器选择!$D$2:$D$5, 0) - 1), 2), DEC2BIN(IF(ISBLANK(L76), 0, MATCH(L76, B寄存器选择!$D$2:$D$5, 0) - 1), 2))</f>
        <v>0000</v>
      </c>
      <c r="X76" s="33" t="str">
        <f>_xlfn.CONCAT(DEC2BIN(IF(ISBLANK(M76), 0, MATCH(M76, 单列下拉值!$B$2:$B$3, 0) - 1)), DEC2BIN(IF(ISBLANK(N76), 0, MATCH(N76, 单列下拉值!$C$2:$C$3, 0) - 1)), DEC2BIN(IF(ISBLANK(O76), 0, MATCH(O76, ALU寄存器选择!$D$2:$D$5, 0) - 1), 2))</f>
        <v>0000</v>
      </c>
      <c r="Y76" s="33" t="str">
        <f>_xlfn.CONCAT(DEC2BIN(IF(ISBLANK(P76),0,MATCH(P76,单列下拉值!$D$2:$D$3,0)-1)), DEC2BIN(IF(ISBLANK(Q76), 0, MATCH(Q76, CP选择!$E$2:$E$9, 0) - 1), 3))</f>
        <v>0000</v>
      </c>
      <c r="Z76" s="33" t="str">
        <f>_xlfn.CONCAT(DEC2BIN(R76), DEC2BIN(IF(ISBLANK(S76), 0, MATCH(S76, 后继微地址形成!$E$2:$E$9, 0) - 1), 3))</f>
        <v>0000</v>
      </c>
    </row>
    <row r="77" spans="1:26" x14ac:dyDescent="0.25">
      <c r="A77" s="36"/>
      <c r="C77" t="str">
        <f t="shared" si="4"/>
        <v>4A</v>
      </c>
      <c r="D77" t="str">
        <f t="shared" si="3"/>
        <v>00 00 00</v>
      </c>
      <c r="U77" t="str">
        <f t="shared" si="5"/>
        <v>0000</v>
      </c>
      <c r="V77" t="str">
        <f>_xlfn.CONCAT(DEC2BIN(IF(ISBLANK(I77), 0, MATCH(I77, 运算选择!$E$2:$E$9, 0) - 1), 3), DEC2BIN(IF(ISBLANK(J77), 0, MATCH(J77, 单列下拉值!$A$2:$A$3, 0) - 1), 1))</f>
        <v>0000</v>
      </c>
      <c r="W77" t="str">
        <f>_xlfn.CONCAT(DEC2BIN(IF(ISBLANK(K77), 0, MATCH(K77, A寄存器选择!$D$2:$D$5, 0) - 1), 2), DEC2BIN(IF(ISBLANK(L77), 0, MATCH(L77, B寄存器选择!$D$2:$D$5, 0) - 1), 2))</f>
        <v>0000</v>
      </c>
      <c r="X77" t="str">
        <f>_xlfn.CONCAT(DEC2BIN(IF(ISBLANK(M77), 0, MATCH(M77, 单列下拉值!$B$2:$B$3, 0) - 1)), DEC2BIN(IF(ISBLANK(N77), 0, MATCH(N77, 单列下拉值!$C$2:$C$3, 0) - 1)), DEC2BIN(IF(ISBLANK(O77), 0, MATCH(O77, ALU寄存器选择!$D$2:$D$5, 0) - 1), 2))</f>
        <v>0000</v>
      </c>
      <c r="Y77" t="str">
        <f>_xlfn.CONCAT(DEC2BIN(IF(ISBLANK(P77),0,MATCH(P77,单列下拉值!$D$2:$D$3,0)-1)), DEC2BIN(IF(ISBLANK(Q77), 0, MATCH(Q77, CP选择!$E$2:$E$9, 0) - 1), 3))</f>
        <v>0000</v>
      </c>
      <c r="Z77" t="str">
        <f>_xlfn.CONCAT(DEC2BIN(R77), DEC2BIN(IF(ISBLANK(S77), 0, MATCH(S77, 后继微地址形成!$E$2:$E$9, 0) - 1), 3))</f>
        <v>0000</v>
      </c>
    </row>
    <row r="78" spans="1:26" s="33" customFormat="1" x14ac:dyDescent="0.25">
      <c r="A78" s="36"/>
      <c r="C78" s="33" t="str">
        <f t="shared" si="4"/>
        <v>4B</v>
      </c>
      <c r="D78" s="33" t="str">
        <f t="shared" si="3"/>
        <v>00 00 00</v>
      </c>
      <c r="E78" s="23"/>
      <c r="F78" s="19"/>
      <c r="G78" s="19"/>
      <c r="H78" s="26"/>
      <c r="I78" s="19"/>
      <c r="J78" s="19"/>
      <c r="K78" s="23"/>
      <c r="L78" s="19"/>
      <c r="M78" s="23"/>
      <c r="N78" s="19"/>
      <c r="O78" s="19"/>
      <c r="P78" s="23"/>
      <c r="Q78" s="19"/>
      <c r="R78" s="23"/>
      <c r="S78" s="19"/>
      <c r="T78" s="34"/>
      <c r="U78" s="33" t="str">
        <f t="shared" si="5"/>
        <v>0000</v>
      </c>
      <c r="V78" s="33" t="str">
        <f>_xlfn.CONCAT(DEC2BIN(IF(ISBLANK(I78), 0, MATCH(I78, 运算选择!$E$2:$E$9, 0) - 1), 3), DEC2BIN(IF(ISBLANK(J78), 0, MATCH(J78, 单列下拉值!$A$2:$A$3, 0) - 1), 1))</f>
        <v>0000</v>
      </c>
      <c r="W78" s="33" t="str">
        <f>_xlfn.CONCAT(DEC2BIN(IF(ISBLANK(K78), 0, MATCH(K78, A寄存器选择!$D$2:$D$5, 0) - 1), 2), DEC2BIN(IF(ISBLANK(L78), 0, MATCH(L78, B寄存器选择!$D$2:$D$5, 0) - 1), 2))</f>
        <v>0000</v>
      </c>
      <c r="X78" s="33" t="str">
        <f>_xlfn.CONCAT(DEC2BIN(IF(ISBLANK(M78), 0, MATCH(M78, 单列下拉值!$B$2:$B$3, 0) - 1)), DEC2BIN(IF(ISBLANK(N78), 0, MATCH(N78, 单列下拉值!$C$2:$C$3, 0) - 1)), DEC2BIN(IF(ISBLANK(O78), 0, MATCH(O78, ALU寄存器选择!$D$2:$D$5, 0) - 1), 2))</f>
        <v>0000</v>
      </c>
      <c r="Y78" s="33" t="str">
        <f>_xlfn.CONCAT(DEC2BIN(IF(ISBLANK(P78),0,MATCH(P78,单列下拉值!$D$2:$D$3,0)-1)), DEC2BIN(IF(ISBLANK(Q78), 0, MATCH(Q78, CP选择!$E$2:$E$9, 0) - 1), 3))</f>
        <v>0000</v>
      </c>
      <c r="Z78" s="33" t="str">
        <f>_xlfn.CONCAT(DEC2BIN(R78), DEC2BIN(IF(ISBLANK(S78), 0, MATCH(S78, 后继微地址形成!$E$2:$E$9, 0) - 1), 3))</f>
        <v>0000</v>
      </c>
    </row>
    <row r="79" spans="1:26" x14ac:dyDescent="0.25">
      <c r="A79" s="36"/>
      <c r="C79" t="str">
        <f t="shared" si="4"/>
        <v>4C</v>
      </c>
      <c r="D79" t="str">
        <f t="shared" si="3"/>
        <v>00 00 00</v>
      </c>
      <c r="U79" t="str">
        <f t="shared" si="5"/>
        <v>0000</v>
      </c>
      <c r="V79" t="str">
        <f>_xlfn.CONCAT(DEC2BIN(IF(ISBLANK(I79), 0, MATCH(I79, 运算选择!$E$2:$E$9, 0) - 1), 3), DEC2BIN(IF(ISBLANK(J79), 0, MATCH(J79, 单列下拉值!$A$2:$A$3, 0) - 1), 1))</f>
        <v>0000</v>
      </c>
      <c r="W79" t="str">
        <f>_xlfn.CONCAT(DEC2BIN(IF(ISBLANK(K79), 0, MATCH(K79, A寄存器选择!$D$2:$D$5, 0) - 1), 2), DEC2BIN(IF(ISBLANK(L79), 0, MATCH(L79, B寄存器选择!$D$2:$D$5, 0) - 1), 2))</f>
        <v>0000</v>
      </c>
      <c r="X79" t="str">
        <f>_xlfn.CONCAT(DEC2BIN(IF(ISBLANK(M79), 0, MATCH(M79, 单列下拉值!$B$2:$B$3, 0) - 1)), DEC2BIN(IF(ISBLANK(N79), 0, MATCH(N79, 单列下拉值!$C$2:$C$3, 0) - 1)), DEC2BIN(IF(ISBLANK(O79), 0, MATCH(O79, ALU寄存器选择!$D$2:$D$5, 0) - 1), 2))</f>
        <v>0000</v>
      </c>
      <c r="Y79" t="str">
        <f>_xlfn.CONCAT(DEC2BIN(IF(ISBLANK(P79),0,MATCH(P79,单列下拉值!$D$2:$D$3,0)-1)), DEC2BIN(IF(ISBLANK(Q79), 0, MATCH(Q79, CP选择!$E$2:$E$9, 0) - 1), 3))</f>
        <v>0000</v>
      </c>
      <c r="Z79" t="str">
        <f>_xlfn.CONCAT(DEC2BIN(R79), DEC2BIN(IF(ISBLANK(S79), 0, MATCH(S79, 后继微地址形成!$E$2:$E$9, 0) - 1), 3))</f>
        <v>0000</v>
      </c>
    </row>
    <row r="80" spans="1:26" s="33" customFormat="1" x14ac:dyDescent="0.25">
      <c r="A80" s="36"/>
      <c r="C80" s="33" t="str">
        <f t="shared" si="4"/>
        <v>4D</v>
      </c>
      <c r="D80" s="33" t="str">
        <f t="shared" si="3"/>
        <v>00 00 00</v>
      </c>
      <c r="E80" s="23"/>
      <c r="F80" s="19"/>
      <c r="G80" s="19"/>
      <c r="H80" s="26"/>
      <c r="I80" s="19"/>
      <c r="J80" s="19"/>
      <c r="K80" s="23"/>
      <c r="L80" s="19"/>
      <c r="M80" s="23"/>
      <c r="N80" s="19"/>
      <c r="O80" s="19"/>
      <c r="P80" s="23"/>
      <c r="Q80" s="19"/>
      <c r="R80" s="23"/>
      <c r="S80" s="19"/>
      <c r="T80" s="34"/>
      <c r="U80" s="33" t="str">
        <f t="shared" si="5"/>
        <v>0000</v>
      </c>
      <c r="V80" s="33" t="str">
        <f>_xlfn.CONCAT(DEC2BIN(IF(ISBLANK(I80), 0, MATCH(I80, 运算选择!$E$2:$E$9, 0) - 1), 3), DEC2BIN(IF(ISBLANK(J80), 0, MATCH(J80, 单列下拉值!$A$2:$A$3, 0) - 1), 1))</f>
        <v>0000</v>
      </c>
      <c r="W80" s="33" t="str">
        <f>_xlfn.CONCAT(DEC2BIN(IF(ISBLANK(K80), 0, MATCH(K80, A寄存器选择!$D$2:$D$5, 0) - 1), 2), DEC2BIN(IF(ISBLANK(L80), 0, MATCH(L80, B寄存器选择!$D$2:$D$5, 0) - 1), 2))</f>
        <v>0000</v>
      </c>
      <c r="X80" s="33" t="str">
        <f>_xlfn.CONCAT(DEC2BIN(IF(ISBLANK(M80), 0, MATCH(M80, 单列下拉值!$B$2:$B$3, 0) - 1)), DEC2BIN(IF(ISBLANK(N80), 0, MATCH(N80, 单列下拉值!$C$2:$C$3, 0) - 1)), DEC2BIN(IF(ISBLANK(O80), 0, MATCH(O80, ALU寄存器选择!$D$2:$D$5, 0) - 1), 2))</f>
        <v>0000</v>
      </c>
      <c r="Y80" s="33" t="str">
        <f>_xlfn.CONCAT(DEC2BIN(IF(ISBLANK(P80),0,MATCH(P80,单列下拉值!$D$2:$D$3,0)-1)), DEC2BIN(IF(ISBLANK(Q80), 0, MATCH(Q80, CP选择!$E$2:$E$9, 0) - 1), 3))</f>
        <v>0000</v>
      </c>
      <c r="Z80" s="33" t="str">
        <f>_xlfn.CONCAT(DEC2BIN(R80), DEC2BIN(IF(ISBLANK(S80), 0, MATCH(S80, 后继微地址形成!$E$2:$E$9, 0) - 1), 3))</f>
        <v>0000</v>
      </c>
    </row>
    <row r="81" spans="1:26" x14ac:dyDescent="0.25">
      <c r="A81" s="36"/>
      <c r="C81" t="str">
        <f t="shared" si="4"/>
        <v>4E</v>
      </c>
      <c r="D81" t="str">
        <f t="shared" si="3"/>
        <v>00 00 00</v>
      </c>
      <c r="U81" t="str">
        <f t="shared" si="5"/>
        <v>0000</v>
      </c>
      <c r="V81" t="str">
        <f>_xlfn.CONCAT(DEC2BIN(IF(ISBLANK(I81), 0, MATCH(I81, 运算选择!$E$2:$E$9, 0) - 1), 3), DEC2BIN(IF(ISBLANK(J81), 0, MATCH(J81, 单列下拉值!$A$2:$A$3, 0) - 1), 1))</f>
        <v>0000</v>
      </c>
      <c r="W81" t="str">
        <f>_xlfn.CONCAT(DEC2BIN(IF(ISBLANK(K81), 0, MATCH(K81, A寄存器选择!$D$2:$D$5, 0) - 1), 2), DEC2BIN(IF(ISBLANK(L81), 0, MATCH(L81, B寄存器选择!$D$2:$D$5, 0) - 1), 2))</f>
        <v>0000</v>
      </c>
      <c r="X81" t="str">
        <f>_xlfn.CONCAT(DEC2BIN(IF(ISBLANK(M81), 0, MATCH(M81, 单列下拉值!$B$2:$B$3, 0) - 1)), DEC2BIN(IF(ISBLANK(N81), 0, MATCH(N81, 单列下拉值!$C$2:$C$3, 0) - 1)), DEC2BIN(IF(ISBLANK(O81), 0, MATCH(O81, ALU寄存器选择!$D$2:$D$5, 0) - 1), 2))</f>
        <v>0000</v>
      </c>
      <c r="Y81" t="str">
        <f>_xlfn.CONCAT(DEC2BIN(IF(ISBLANK(P81),0,MATCH(P81,单列下拉值!$D$2:$D$3,0)-1)), DEC2BIN(IF(ISBLANK(Q81), 0, MATCH(Q81, CP选择!$E$2:$E$9, 0) - 1), 3))</f>
        <v>0000</v>
      </c>
      <c r="Z81" t="str">
        <f>_xlfn.CONCAT(DEC2BIN(R81), DEC2BIN(IF(ISBLANK(S81), 0, MATCH(S81, 后继微地址形成!$E$2:$E$9, 0) - 1), 3))</f>
        <v>0000</v>
      </c>
    </row>
    <row r="82" spans="1:26" s="33" customFormat="1" x14ac:dyDescent="0.25">
      <c r="A82" s="36"/>
      <c r="C82" s="33" t="str">
        <f t="shared" si="4"/>
        <v>4F</v>
      </c>
      <c r="D82" s="33" t="str">
        <f t="shared" si="3"/>
        <v>00 00 00</v>
      </c>
      <c r="E82" s="23"/>
      <c r="F82" s="19"/>
      <c r="G82" s="19"/>
      <c r="H82" s="26"/>
      <c r="I82" s="19"/>
      <c r="J82" s="19"/>
      <c r="K82" s="23"/>
      <c r="L82" s="19"/>
      <c r="M82" s="23"/>
      <c r="N82" s="19"/>
      <c r="O82" s="19"/>
      <c r="P82" s="23"/>
      <c r="Q82" s="19"/>
      <c r="R82" s="23"/>
      <c r="S82" s="19"/>
      <c r="T82" s="34"/>
      <c r="U82" s="33" t="str">
        <f t="shared" si="5"/>
        <v>0000</v>
      </c>
      <c r="V82" s="33" t="str">
        <f>_xlfn.CONCAT(DEC2BIN(IF(ISBLANK(I82), 0, MATCH(I82, 运算选择!$E$2:$E$9, 0) - 1), 3), DEC2BIN(IF(ISBLANK(J82), 0, MATCH(J82, 单列下拉值!$A$2:$A$3, 0) - 1), 1))</f>
        <v>0000</v>
      </c>
      <c r="W82" s="33" t="str">
        <f>_xlfn.CONCAT(DEC2BIN(IF(ISBLANK(K82), 0, MATCH(K82, A寄存器选择!$D$2:$D$5, 0) - 1), 2), DEC2BIN(IF(ISBLANK(L82), 0, MATCH(L82, B寄存器选择!$D$2:$D$5, 0) - 1), 2))</f>
        <v>0000</v>
      </c>
      <c r="X82" s="33" t="str">
        <f>_xlfn.CONCAT(DEC2BIN(IF(ISBLANK(M82), 0, MATCH(M82, 单列下拉值!$B$2:$B$3, 0) - 1)), DEC2BIN(IF(ISBLANK(N82), 0, MATCH(N82, 单列下拉值!$C$2:$C$3, 0) - 1)), DEC2BIN(IF(ISBLANK(O82), 0, MATCH(O82, ALU寄存器选择!$D$2:$D$5, 0) - 1), 2))</f>
        <v>0000</v>
      </c>
      <c r="Y82" s="33" t="str">
        <f>_xlfn.CONCAT(DEC2BIN(IF(ISBLANK(P82),0,MATCH(P82,单列下拉值!$D$2:$D$3,0)-1)), DEC2BIN(IF(ISBLANK(Q82), 0, MATCH(Q82, CP选择!$E$2:$E$9, 0) - 1), 3))</f>
        <v>0000</v>
      </c>
      <c r="Z82" s="33" t="str">
        <f>_xlfn.CONCAT(DEC2BIN(R82), DEC2BIN(IF(ISBLANK(S82), 0, MATCH(S82, 后继微地址形成!$E$2:$E$9, 0) - 1), 3))</f>
        <v>0000</v>
      </c>
    </row>
    <row r="83" spans="1:26" x14ac:dyDescent="0.25">
      <c r="A83" s="36" t="s">
        <v>117</v>
      </c>
      <c r="C83" s="27" t="str">
        <f t="shared" si="4"/>
        <v>50</v>
      </c>
      <c r="D83" t="str">
        <f t="shared" si="3"/>
        <v>00 00 00</v>
      </c>
      <c r="U83" t="str">
        <f t="shared" si="5"/>
        <v>0000</v>
      </c>
      <c r="V83" t="str">
        <f>_xlfn.CONCAT(DEC2BIN(IF(ISBLANK(I83), 0, MATCH(I83, 运算选择!$E$2:$E$9, 0) - 1), 3), DEC2BIN(IF(ISBLANK(J83), 0, MATCH(J83, 单列下拉值!$A$2:$A$3, 0) - 1), 1))</f>
        <v>0000</v>
      </c>
      <c r="W83" t="str">
        <f>_xlfn.CONCAT(DEC2BIN(IF(ISBLANK(K83), 0, MATCH(K83, A寄存器选择!$D$2:$D$5, 0) - 1), 2), DEC2BIN(IF(ISBLANK(L83), 0, MATCH(L83, B寄存器选择!$D$2:$D$5, 0) - 1), 2))</f>
        <v>0000</v>
      </c>
      <c r="X83" t="str">
        <f>_xlfn.CONCAT(DEC2BIN(IF(ISBLANK(M83), 0, MATCH(M83, 单列下拉值!$B$2:$B$3, 0) - 1)), DEC2BIN(IF(ISBLANK(N83), 0, MATCH(N83, 单列下拉值!$C$2:$C$3, 0) - 1)), DEC2BIN(IF(ISBLANK(O83), 0, MATCH(O83, ALU寄存器选择!$D$2:$D$5, 0) - 1), 2))</f>
        <v>0000</v>
      </c>
      <c r="Y83" t="str">
        <f>_xlfn.CONCAT(DEC2BIN(IF(ISBLANK(P83),0,MATCH(P83,单列下拉值!$D$2:$D$3,0)-1)), DEC2BIN(IF(ISBLANK(Q83), 0, MATCH(Q83, CP选择!$E$2:$E$9, 0) - 1), 3))</f>
        <v>0000</v>
      </c>
      <c r="Z83" t="str">
        <f>_xlfn.CONCAT(DEC2BIN(R83), DEC2BIN(IF(ISBLANK(S83), 0, MATCH(S83, 后继微地址形成!$E$2:$E$9, 0) - 1), 3))</f>
        <v>0000</v>
      </c>
    </row>
    <row r="84" spans="1:26" s="33" customFormat="1" x14ac:dyDescent="0.25">
      <c r="A84" s="36"/>
      <c r="C84" s="33" t="str">
        <f t="shared" si="4"/>
        <v>51</v>
      </c>
      <c r="D84" s="33" t="str">
        <f t="shared" si="3"/>
        <v>00 00 00</v>
      </c>
      <c r="E84" s="23"/>
      <c r="F84" s="19"/>
      <c r="G84" s="19"/>
      <c r="H84" s="26"/>
      <c r="I84" s="19"/>
      <c r="J84" s="19"/>
      <c r="K84" s="23"/>
      <c r="L84" s="19"/>
      <c r="M84" s="23"/>
      <c r="N84" s="19"/>
      <c r="O84" s="19"/>
      <c r="P84" s="23"/>
      <c r="Q84" s="19"/>
      <c r="R84" s="23"/>
      <c r="S84" s="19"/>
      <c r="T84" s="34"/>
      <c r="U84" s="33" t="str">
        <f t="shared" si="5"/>
        <v>0000</v>
      </c>
      <c r="V84" s="33" t="str">
        <f>_xlfn.CONCAT(DEC2BIN(IF(ISBLANK(I84), 0, MATCH(I84, 运算选择!$E$2:$E$9, 0) - 1), 3), DEC2BIN(IF(ISBLANK(J84), 0, MATCH(J84, 单列下拉值!$A$2:$A$3, 0) - 1), 1))</f>
        <v>0000</v>
      </c>
      <c r="W84" s="33" t="str">
        <f>_xlfn.CONCAT(DEC2BIN(IF(ISBLANK(K84), 0, MATCH(K84, A寄存器选择!$D$2:$D$5, 0) - 1), 2), DEC2BIN(IF(ISBLANK(L84), 0, MATCH(L84, B寄存器选择!$D$2:$D$5, 0) - 1), 2))</f>
        <v>0000</v>
      </c>
      <c r="X84" s="33" t="str">
        <f>_xlfn.CONCAT(DEC2BIN(IF(ISBLANK(M84), 0, MATCH(M84, 单列下拉值!$B$2:$B$3, 0) - 1)), DEC2BIN(IF(ISBLANK(N84), 0, MATCH(N84, 单列下拉值!$C$2:$C$3, 0) - 1)), DEC2BIN(IF(ISBLANK(O84), 0, MATCH(O84, ALU寄存器选择!$D$2:$D$5, 0) - 1), 2))</f>
        <v>0000</v>
      </c>
      <c r="Y84" s="33" t="str">
        <f>_xlfn.CONCAT(DEC2BIN(IF(ISBLANK(P84),0,MATCH(P84,单列下拉值!$D$2:$D$3,0)-1)), DEC2BIN(IF(ISBLANK(Q84), 0, MATCH(Q84, CP选择!$E$2:$E$9, 0) - 1), 3))</f>
        <v>0000</v>
      </c>
      <c r="Z84" s="33" t="str">
        <f>_xlfn.CONCAT(DEC2BIN(R84), DEC2BIN(IF(ISBLANK(S84), 0, MATCH(S84, 后继微地址形成!$E$2:$E$9, 0) - 1), 3))</f>
        <v>0000</v>
      </c>
    </row>
    <row r="85" spans="1:26" x14ac:dyDescent="0.25">
      <c r="A85" s="36"/>
      <c r="C85" t="str">
        <f t="shared" si="4"/>
        <v>52</v>
      </c>
      <c r="D85" t="str">
        <f t="shared" si="3"/>
        <v>00 00 00</v>
      </c>
      <c r="U85" t="str">
        <f t="shared" si="5"/>
        <v>0000</v>
      </c>
      <c r="V85" t="str">
        <f>_xlfn.CONCAT(DEC2BIN(IF(ISBLANK(I85), 0, MATCH(I85, 运算选择!$E$2:$E$9, 0) - 1), 3), DEC2BIN(IF(ISBLANK(J85), 0, MATCH(J85, 单列下拉值!$A$2:$A$3, 0) - 1), 1))</f>
        <v>0000</v>
      </c>
      <c r="W85" t="str">
        <f>_xlfn.CONCAT(DEC2BIN(IF(ISBLANK(K85), 0, MATCH(K85, A寄存器选择!$D$2:$D$5, 0) - 1), 2), DEC2BIN(IF(ISBLANK(L85), 0, MATCH(L85, B寄存器选择!$D$2:$D$5, 0) - 1), 2))</f>
        <v>0000</v>
      </c>
      <c r="X85" t="str">
        <f>_xlfn.CONCAT(DEC2BIN(IF(ISBLANK(M85), 0, MATCH(M85, 单列下拉值!$B$2:$B$3, 0) - 1)), DEC2BIN(IF(ISBLANK(N85), 0, MATCH(N85, 单列下拉值!$C$2:$C$3, 0) - 1)), DEC2BIN(IF(ISBLANK(O85), 0, MATCH(O85, ALU寄存器选择!$D$2:$D$5, 0) - 1), 2))</f>
        <v>0000</v>
      </c>
      <c r="Y85" t="str">
        <f>_xlfn.CONCAT(DEC2BIN(IF(ISBLANK(P85),0,MATCH(P85,单列下拉值!$D$2:$D$3,0)-1)), DEC2BIN(IF(ISBLANK(Q85), 0, MATCH(Q85, CP选择!$E$2:$E$9, 0) - 1), 3))</f>
        <v>0000</v>
      </c>
      <c r="Z85" t="str">
        <f>_xlfn.CONCAT(DEC2BIN(R85), DEC2BIN(IF(ISBLANK(S85), 0, MATCH(S85, 后继微地址形成!$E$2:$E$9, 0) - 1), 3))</f>
        <v>0000</v>
      </c>
    </row>
    <row r="86" spans="1:26" s="33" customFormat="1" x14ac:dyDescent="0.25">
      <c r="A86" s="36"/>
      <c r="C86" s="33" t="str">
        <f t="shared" si="4"/>
        <v>53</v>
      </c>
      <c r="D86" s="33" t="str">
        <f t="shared" si="3"/>
        <v>00 00 00</v>
      </c>
      <c r="E86" s="23"/>
      <c r="F86" s="19"/>
      <c r="G86" s="19"/>
      <c r="H86" s="26"/>
      <c r="I86" s="19"/>
      <c r="J86" s="19"/>
      <c r="K86" s="23"/>
      <c r="L86" s="19"/>
      <c r="M86" s="23"/>
      <c r="N86" s="19"/>
      <c r="O86" s="19"/>
      <c r="P86" s="23"/>
      <c r="Q86" s="19"/>
      <c r="R86" s="23"/>
      <c r="S86" s="19"/>
      <c r="T86" s="34"/>
      <c r="U86" s="33" t="str">
        <f t="shared" si="5"/>
        <v>0000</v>
      </c>
      <c r="V86" s="33" t="str">
        <f>_xlfn.CONCAT(DEC2BIN(IF(ISBLANK(I86), 0, MATCH(I86, 运算选择!$E$2:$E$9, 0) - 1), 3), DEC2BIN(IF(ISBLANK(J86), 0, MATCH(J86, 单列下拉值!$A$2:$A$3, 0) - 1), 1))</f>
        <v>0000</v>
      </c>
      <c r="W86" s="33" t="str">
        <f>_xlfn.CONCAT(DEC2BIN(IF(ISBLANK(K86), 0, MATCH(K86, A寄存器选择!$D$2:$D$5, 0) - 1), 2), DEC2BIN(IF(ISBLANK(L86), 0, MATCH(L86, B寄存器选择!$D$2:$D$5, 0) - 1), 2))</f>
        <v>0000</v>
      </c>
      <c r="X86" s="33" t="str">
        <f>_xlfn.CONCAT(DEC2BIN(IF(ISBLANK(M86), 0, MATCH(M86, 单列下拉值!$B$2:$B$3, 0) - 1)), DEC2BIN(IF(ISBLANK(N86), 0, MATCH(N86, 单列下拉值!$C$2:$C$3, 0) - 1)), DEC2BIN(IF(ISBLANK(O86), 0, MATCH(O86, ALU寄存器选择!$D$2:$D$5, 0) - 1), 2))</f>
        <v>0000</v>
      </c>
      <c r="Y86" s="33" t="str">
        <f>_xlfn.CONCAT(DEC2BIN(IF(ISBLANK(P86),0,MATCH(P86,单列下拉值!$D$2:$D$3,0)-1)), DEC2BIN(IF(ISBLANK(Q86), 0, MATCH(Q86, CP选择!$E$2:$E$9, 0) - 1), 3))</f>
        <v>0000</v>
      </c>
      <c r="Z86" s="33" t="str">
        <f>_xlfn.CONCAT(DEC2BIN(R86), DEC2BIN(IF(ISBLANK(S86), 0, MATCH(S86, 后继微地址形成!$E$2:$E$9, 0) - 1), 3))</f>
        <v>0000</v>
      </c>
    </row>
    <row r="87" spans="1:26" x14ac:dyDescent="0.25">
      <c r="A87" s="36"/>
      <c r="C87" t="str">
        <f t="shared" si="4"/>
        <v>54</v>
      </c>
      <c r="D87" t="str">
        <f t="shared" si="3"/>
        <v>00 00 00</v>
      </c>
      <c r="U87" t="str">
        <f t="shared" si="5"/>
        <v>0000</v>
      </c>
      <c r="V87" t="str">
        <f>_xlfn.CONCAT(DEC2BIN(IF(ISBLANK(I87), 0, MATCH(I87, 运算选择!$E$2:$E$9, 0) - 1), 3), DEC2BIN(IF(ISBLANK(J87), 0, MATCH(J87, 单列下拉值!$A$2:$A$3, 0) - 1), 1))</f>
        <v>0000</v>
      </c>
      <c r="W87" t="str">
        <f>_xlfn.CONCAT(DEC2BIN(IF(ISBLANK(K87), 0, MATCH(K87, A寄存器选择!$D$2:$D$5, 0) - 1), 2), DEC2BIN(IF(ISBLANK(L87), 0, MATCH(L87, B寄存器选择!$D$2:$D$5, 0) - 1), 2))</f>
        <v>0000</v>
      </c>
      <c r="X87" t="str">
        <f>_xlfn.CONCAT(DEC2BIN(IF(ISBLANK(M87), 0, MATCH(M87, 单列下拉值!$B$2:$B$3, 0) - 1)), DEC2BIN(IF(ISBLANK(N87), 0, MATCH(N87, 单列下拉值!$C$2:$C$3, 0) - 1)), DEC2BIN(IF(ISBLANK(O87), 0, MATCH(O87, ALU寄存器选择!$D$2:$D$5, 0) - 1), 2))</f>
        <v>0000</v>
      </c>
      <c r="Y87" t="str">
        <f>_xlfn.CONCAT(DEC2BIN(IF(ISBLANK(P87),0,MATCH(P87,单列下拉值!$D$2:$D$3,0)-1)), DEC2BIN(IF(ISBLANK(Q87), 0, MATCH(Q87, CP选择!$E$2:$E$9, 0) - 1), 3))</f>
        <v>0000</v>
      </c>
      <c r="Z87" t="str">
        <f>_xlfn.CONCAT(DEC2BIN(R87), DEC2BIN(IF(ISBLANK(S87), 0, MATCH(S87, 后继微地址形成!$E$2:$E$9, 0) - 1), 3))</f>
        <v>0000</v>
      </c>
    </row>
    <row r="88" spans="1:26" s="33" customFormat="1" x14ac:dyDescent="0.25">
      <c r="A88" s="36"/>
      <c r="C88" s="33" t="str">
        <f t="shared" si="4"/>
        <v>55</v>
      </c>
      <c r="D88" s="33" t="str">
        <f t="shared" si="3"/>
        <v>00 00 00</v>
      </c>
      <c r="E88" s="23"/>
      <c r="F88" s="19"/>
      <c r="G88" s="19"/>
      <c r="H88" s="26"/>
      <c r="I88" s="19"/>
      <c r="J88" s="19"/>
      <c r="K88" s="23"/>
      <c r="L88" s="19"/>
      <c r="M88" s="23"/>
      <c r="N88" s="19"/>
      <c r="O88" s="19"/>
      <c r="P88" s="23"/>
      <c r="Q88" s="19"/>
      <c r="R88" s="23"/>
      <c r="S88" s="19"/>
      <c r="T88" s="34"/>
      <c r="U88" s="33" t="str">
        <f t="shared" si="5"/>
        <v>0000</v>
      </c>
      <c r="V88" s="33" t="str">
        <f>_xlfn.CONCAT(DEC2BIN(IF(ISBLANK(I88), 0, MATCH(I88, 运算选择!$E$2:$E$9, 0) - 1), 3), DEC2BIN(IF(ISBLANK(J88), 0, MATCH(J88, 单列下拉值!$A$2:$A$3, 0) - 1), 1))</f>
        <v>0000</v>
      </c>
      <c r="W88" s="33" t="str">
        <f>_xlfn.CONCAT(DEC2BIN(IF(ISBLANK(K88), 0, MATCH(K88, A寄存器选择!$D$2:$D$5, 0) - 1), 2), DEC2BIN(IF(ISBLANK(L88), 0, MATCH(L88, B寄存器选择!$D$2:$D$5, 0) - 1), 2))</f>
        <v>0000</v>
      </c>
      <c r="X88" s="33" t="str">
        <f>_xlfn.CONCAT(DEC2BIN(IF(ISBLANK(M88), 0, MATCH(M88, 单列下拉值!$B$2:$B$3, 0) - 1)), DEC2BIN(IF(ISBLANK(N88), 0, MATCH(N88, 单列下拉值!$C$2:$C$3, 0) - 1)), DEC2BIN(IF(ISBLANK(O88), 0, MATCH(O88, ALU寄存器选择!$D$2:$D$5, 0) - 1), 2))</f>
        <v>0000</v>
      </c>
      <c r="Y88" s="33" t="str">
        <f>_xlfn.CONCAT(DEC2BIN(IF(ISBLANK(P88),0,MATCH(P88,单列下拉值!$D$2:$D$3,0)-1)), DEC2BIN(IF(ISBLANK(Q88), 0, MATCH(Q88, CP选择!$E$2:$E$9, 0) - 1), 3))</f>
        <v>0000</v>
      </c>
      <c r="Z88" s="33" t="str">
        <f>_xlfn.CONCAT(DEC2BIN(R88), DEC2BIN(IF(ISBLANK(S88), 0, MATCH(S88, 后继微地址形成!$E$2:$E$9, 0) - 1), 3))</f>
        <v>0000</v>
      </c>
    </row>
    <row r="89" spans="1:26" x14ac:dyDescent="0.25">
      <c r="A89" s="36"/>
      <c r="C89" t="str">
        <f t="shared" si="4"/>
        <v>56</v>
      </c>
      <c r="D89" t="str">
        <f t="shared" si="3"/>
        <v>00 00 00</v>
      </c>
      <c r="U89" t="str">
        <f t="shared" si="5"/>
        <v>0000</v>
      </c>
      <c r="V89" t="str">
        <f>_xlfn.CONCAT(DEC2BIN(IF(ISBLANK(I89), 0, MATCH(I89, 运算选择!$E$2:$E$9, 0) - 1), 3), DEC2BIN(IF(ISBLANK(J89), 0, MATCH(J89, 单列下拉值!$A$2:$A$3, 0) - 1), 1))</f>
        <v>0000</v>
      </c>
      <c r="W89" t="str">
        <f>_xlfn.CONCAT(DEC2BIN(IF(ISBLANK(K89), 0, MATCH(K89, A寄存器选择!$D$2:$D$5, 0) - 1), 2), DEC2BIN(IF(ISBLANK(L89), 0, MATCH(L89, B寄存器选择!$D$2:$D$5, 0) - 1), 2))</f>
        <v>0000</v>
      </c>
      <c r="X89" t="str">
        <f>_xlfn.CONCAT(DEC2BIN(IF(ISBLANK(M89), 0, MATCH(M89, 单列下拉值!$B$2:$B$3, 0) - 1)), DEC2BIN(IF(ISBLANK(N89), 0, MATCH(N89, 单列下拉值!$C$2:$C$3, 0) - 1)), DEC2BIN(IF(ISBLANK(O89), 0, MATCH(O89, ALU寄存器选择!$D$2:$D$5, 0) - 1), 2))</f>
        <v>0000</v>
      </c>
      <c r="Y89" t="str">
        <f>_xlfn.CONCAT(DEC2BIN(IF(ISBLANK(P89),0,MATCH(P89,单列下拉值!$D$2:$D$3,0)-1)), DEC2BIN(IF(ISBLANK(Q89), 0, MATCH(Q89, CP选择!$E$2:$E$9, 0) - 1), 3))</f>
        <v>0000</v>
      </c>
      <c r="Z89" t="str">
        <f>_xlfn.CONCAT(DEC2BIN(R89), DEC2BIN(IF(ISBLANK(S89), 0, MATCH(S89, 后继微地址形成!$E$2:$E$9, 0) - 1), 3))</f>
        <v>0000</v>
      </c>
    </row>
    <row r="90" spans="1:26" s="33" customFormat="1" x14ac:dyDescent="0.25">
      <c r="A90" s="36"/>
      <c r="C90" s="33" t="str">
        <f t="shared" si="4"/>
        <v>57</v>
      </c>
      <c r="D90" s="33" t="str">
        <f t="shared" si="3"/>
        <v>00 00 00</v>
      </c>
      <c r="E90" s="23"/>
      <c r="F90" s="19"/>
      <c r="G90" s="19"/>
      <c r="H90" s="26"/>
      <c r="I90" s="19"/>
      <c r="J90" s="19"/>
      <c r="K90" s="23"/>
      <c r="L90" s="19"/>
      <c r="M90" s="23"/>
      <c r="N90" s="19"/>
      <c r="O90" s="19"/>
      <c r="P90" s="23"/>
      <c r="Q90" s="19"/>
      <c r="R90" s="23"/>
      <c r="S90" s="19"/>
      <c r="T90" s="34"/>
      <c r="U90" s="33" t="str">
        <f t="shared" si="5"/>
        <v>0000</v>
      </c>
      <c r="V90" s="33" t="str">
        <f>_xlfn.CONCAT(DEC2BIN(IF(ISBLANK(I90), 0, MATCH(I90, 运算选择!$E$2:$E$9, 0) - 1), 3), DEC2BIN(IF(ISBLANK(J90), 0, MATCH(J90, 单列下拉值!$A$2:$A$3, 0) - 1), 1))</f>
        <v>0000</v>
      </c>
      <c r="W90" s="33" t="str">
        <f>_xlfn.CONCAT(DEC2BIN(IF(ISBLANK(K90), 0, MATCH(K90, A寄存器选择!$D$2:$D$5, 0) - 1), 2), DEC2BIN(IF(ISBLANK(L90), 0, MATCH(L90, B寄存器选择!$D$2:$D$5, 0) - 1), 2))</f>
        <v>0000</v>
      </c>
      <c r="X90" s="33" t="str">
        <f>_xlfn.CONCAT(DEC2BIN(IF(ISBLANK(M90), 0, MATCH(M90, 单列下拉值!$B$2:$B$3, 0) - 1)), DEC2BIN(IF(ISBLANK(N90), 0, MATCH(N90, 单列下拉值!$C$2:$C$3, 0) - 1)), DEC2BIN(IF(ISBLANK(O90), 0, MATCH(O90, ALU寄存器选择!$D$2:$D$5, 0) - 1), 2))</f>
        <v>0000</v>
      </c>
      <c r="Y90" s="33" t="str">
        <f>_xlfn.CONCAT(DEC2BIN(IF(ISBLANK(P90),0,MATCH(P90,单列下拉值!$D$2:$D$3,0)-1)), DEC2BIN(IF(ISBLANK(Q90), 0, MATCH(Q90, CP选择!$E$2:$E$9, 0) - 1), 3))</f>
        <v>0000</v>
      </c>
      <c r="Z90" s="33" t="str">
        <f>_xlfn.CONCAT(DEC2BIN(R90), DEC2BIN(IF(ISBLANK(S90), 0, MATCH(S90, 后继微地址形成!$E$2:$E$9, 0) - 1), 3))</f>
        <v>0000</v>
      </c>
    </row>
    <row r="91" spans="1:26" x14ac:dyDescent="0.25">
      <c r="A91" s="36"/>
      <c r="C91" t="str">
        <f t="shared" si="4"/>
        <v>58</v>
      </c>
      <c r="D91" t="str">
        <f t="shared" si="3"/>
        <v>00 00 00</v>
      </c>
      <c r="U91" t="str">
        <f t="shared" si="5"/>
        <v>0000</v>
      </c>
      <c r="V91" t="str">
        <f>_xlfn.CONCAT(DEC2BIN(IF(ISBLANK(I91), 0, MATCH(I91, 运算选择!$E$2:$E$9, 0) - 1), 3), DEC2BIN(IF(ISBLANK(J91), 0, MATCH(J91, 单列下拉值!$A$2:$A$3, 0) - 1), 1))</f>
        <v>0000</v>
      </c>
      <c r="W91" t="str">
        <f>_xlfn.CONCAT(DEC2BIN(IF(ISBLANK(K91), 0, MATCH(K91, A寄存器选择!$D$2:$D$5, 0) - 1), 2), DEC2BIN(IF(ISBLANK(L91), 0, MATCH(L91, B寄存器选择!$D$2:$D$5, 0) - 1), 2))</f>
        <v>0000</v>
      </c>
      <c r="X91" t="str">
        <f>_xlfn.CONCAT(DEC2BIN(IF(ISBLANK(M91), 0, MATCH(M91, 单列下拉值!$B$2:$B$3, 0) - 1)), DEC2BIN(IF(ISBLANK(N91), 0, MATCH(N91, 单列下拉值!$C$2:$C$3, 0) - 1)), DEC2BIN(IF(ISBLANK(O91), 0, MATCH(O91, ALU寄存器选择!$D$2:$D$5, 0) - 1), 2))</f>
        <v>0000</v>
      </c>
      <c r="Y91" t="str">
        <f>_xlfn.CONCAT(DEC2BIN(IF(ISBLANK(P91),0,MATCH(P91,单列下拉值!$D$2:$D$3,0)-1)), DEC2BIN(IF(ISBLANK(Q91), 0, MATCH(Q91, CP选择!$E$2:$E$9, 0) - 1), 3))</f>
        <v>0000</v>
      </c>
      <c r="Z91" t="str">
        <f>_xlfn.CONCAT(DEC2BIN(R91), DEC2BIN(IF(ISBLANK(S91), 0, MATCH(S91, 后继微地址形成!$E$2:$E$9, 0) - 1), 3))</f>
        <v>0000</v>
      </c>
    </row>
    <row r="92" spans="1:26" s="33" customFormat="1" x14ac:dyDescent="0.25">
      <c r="A92" s="36"/>
      <c r="C92" s="33" t="str">
        <f t="shared" si="4"/>
        <v>59</v>
      </c>
      <c r="D92" s="33" t="str">
        <f t="shared" si="3"/>
        <v>00 00 00</v>
      </c>
      <c r="E92" s="23"/>
      <c r="F92" s="19"/>
      <c r="G92" s="19"/>
      <c r="H92" s="26"/>
      <c r="I92" s="19"/>
      <c r="J92" s="19"/>
      <c r="K92" s="23"/>
      <c r="L92" s="19"/>
      <c r="M92" s="23"/>
      <c r="N92" s="19"/>
      <c r="O92" s="19"/>
      <c r="P92" s="23"/>
      <c r="Q92" s="19"/>
      <c r="R92" s="23"/>
      <c r="S92" s="19"/>
      <c r="T92" s="34"/>
      <c r="U92" s="33" t="str">
        <f t="shared" si="5"/>
        <v>0000</v>
      </c>
      <c r="V92" s="33" t="str">
        <f>_xlfn.CONCAT(DEC2BIN(IF(ISBLANK(I92), 0, MATCH(I92, 运算选择!$E$2:$E$9, 0) - 1), 3), DEC2BIN(IF(ISBLANK(J92), 0, MATCH(J92, 单列下拉值!$A$2:$A$3, 0) - 1), 1))</f>
        <v>0000</v>
      </c>
      <c r="W92" s="33" t="str">
        <f>_xlfn.CONCAT(DEC2BIN(IF(ISBLANK(K92), 0, MATCH(K92, A寄存器选择!$D$2:$D$5, 0) - 1), 2), DEC2BIN(IF(ISBLANK(L92), 0, MATCH(L92, B寄存器选择!$D$2:$D$5, 0) - 1), 2))</f>
        <v>0000</v>
      </c>
      <c r="X92" s="33" t="str">
        <f>_xlfn.CONCAT(DEC2BIN(IF(ISBLANK(M92), 0, MATCH(M92, 单列下拉值!$B$2:$B$3, 0) - 1)), DEC2BIN(IF(ISBLANK(N92), 0, MATCH(N92, 单列下拉值!$C$2:$C$3, 0) - 1)), DEC2BIN(IF(ISBLANK(O92), 0, MATCH(O92, ALU寄存器选择!$D$2:$D$5, 0) - 1), 2))</f>
        <v>0000</v>
      </c>
      <c r="Y92" s="33" t="str">
        <f>_xlfn.CONCAT(DEC2BIN(IF(ISBLANK(P92),0,MATCH(P92,单列下拉值!$D$2:$D$3,0)-1)), DEC2BIN(IF(ISBLANK(Q92), 0, MATCH(Q92, CP选择!$E$2:$E$9, 0) - 1), 3))</f>
        <v>0000</v>
      </c>
      <c r="Z92" s="33" t="str">
        <f>_xlfn.CONCAT(DEC2BIN(R92), DEC2BIN(IF(ISBLANK(S92), 0, MATCH(S92, 后继微地址形成!$E$2:$E$9, 0) - 1), 3))</f>
        <v>0000</v>
      </c>
    </row>
    <row r="93" spans="1:26" x14ac:dyDescent="0.25">
      <c r="A93" s="36"/>
      <c r="C93" t="str">
        <f t="shared" si="4"/>
        <v>5A</v>
      </c>
      <c r="D93" t="str">
        <f t="shared" si="3"/>
        <v>00 00 00</v>
      </c>
      <c r="U93" t="str">
        <f t="shared" si="5"/>
        <v>0000</v>
      </c>
      <c r="V93" t="str">
        <f>_xlfn.CONCAT(DEC2BIN(IF(ISBLANK(I93), 0, MATCH(I93, 运算选择!$E$2:$E$9, 0) - 1), 3), DEC2BIN(IF(ISBLANK(J93), 0, MATCH(J93, 单列下拉值!$A$2:$A$3, 0) - 1), 1))</f>
        <v>0000</v>
      </c>
      <c r="W93" t="str">
        <f>_xlfn.CONCAT(DEC2BIN(IF(ISBLANK(K93), 0, MATCH(K93, A寄存器选择!$D$2:$D$5, 0) - 1), 2), DEC2BIN(IF(ISBLANK(L93), 0, MATCH(L93, B寄存器选择!$D$2:$D$5, 0) - 1), 2))</f>
        <v>0000</v>
      </c>
      <c r="X93" t="str">
        <f>_xlfn.CONCAT(DEC2BIN(IF(ISBLANK(M93), 0, MATCH(M93, 单列下拉值!$B$2:$B$3, 0) - 1)), DEC2BIN(IF(ISBLANK(N93), 0, MATCH(N93, 单列下拉值!$C$2:$C$3, 0) - 1)), DEC2BIN(IF(ISBLANK(O93), 0, MATCH(O93, ALU寄存器选择!$D$2:$D$5, 0) - 1), 2))</f>
        <v>0000</v>
      </c>
      <c r="Y93" t="str">
        <f>_xlfn.CONCAT(DEC2BIN(IF(ISBLANK(P93),0,MATCH(P93,单列下拉值!$D$2:$D$3,0)-1)), DEC2BIN(IF(ISBLANK(Q93), 0, MATCH(Q93, CP选择!$E$2:$E$9, 0) - 1), 3))</f>
        <v>0000</v>
      </c>
      <c r="Z93" t="str">
        <f>_xlfn.CONCAT(DEC2BIN(R93), DEC2BIN(IF(ISBLANK(S93), 0, MATCH(S93, 后继微地址形成!$E$2:$E$9, 0) - 1), 3))</f>
        <v>0000</v>
      </c>
    </row>
    <row r="94" spans="1:26" s="33" customFormat="1" x14ac:dyDescent="0.25">
      <c r="A94" s="36"/>
      <c r="C94" s="33" t="str">
        <f t="shared" si="4"/>
        <v>5B</v>
      </c>
      <c r="D94" s="33" t="str">
        <f t="shared" si="3"/>
        <v>00 00 00</v>
      </c>
      <c r="E94" s="23"/>
      <c r="F94" s="19"/>
      <c r="G94" s="19"/>
      <c r="H94" s="26"/>
      <c r="I94" s="19"/>
      <c r="J94" s="19"/>
      <c r="K94" s="23"/>
      <c r="L94" s="19"/>
      <c r="M94" s="23"/>
      <c r="N94" s="19"/>
      <c r="O94" s="19"/>
      <c r="P94" s="23"/>
      <c r="Q94" s="19"/>
      <c r="R94" s="23"/>
      <c r="S94" s="19"/>
      <c r="T94" s="34"/>
      <c r="U94" s="33" t="str">
        <f t="shared" si="5"/>
        <v>0000</v>
      </c>
      <c r="V94" s="33" t="str">
        <f>_xlfn.CONCAT(DEC2BIN(IF(ISBLANK(I94), 0, MATCH(I94, 运算选择!$E$2:$E$9, 0) - 1), 3), DEC2BIN(IF(ISBLANK(J94), 0, MATCH(J94, 单列下拉值!$A$2:$A$3, 0) - 1), 1))</f>
        <v>0000</v>
      </c>
      <c r="W94" s="33" t="str">
        <f>_xlfn.CONCAT(DEC2BIN(IF(ISBLANK(K94), 0, MATCH(K94, A寄存器选择!$D$2:$D$5, 0) - 1), 2), DEC2BIN(IF(ISBLANK(L94), 0, MATCH(L94, B寄存器选择!$D$2:$D$5, 0) - 1), 2))</f>
        <v>0000</v>
      </c>
      <c r="X94" s="33" t="str">
        <f>_xlfn.CONCAT(DEC2BIN(IF(ISBLANK(M94), 0, MATCH(M94, 单列下拉值!$B$2:$B$3, 0) - 1)), DEC2BIN(IF(ISBLANK(N94), 0, MATCH(N94, 单列下拉值!$C$2:$C$3, 0) - 1)), DEC2BIN(IF(ISBLANK(O94), 0, MATCH(O94, ALU寄存器选择!$D$2:$D$5, 0) - 1), 2))</f>
        <v>0000</v>
      </c>
      <c r="Y94" s="33" t="str">
        <f>_xlfn.CONCAT(DEC2BIN(IF(ISBLANK(P94),0,MATCH(P94,单列下拉值!$D$2:$D$3,0)-1)), DEC2BIN(IF(ISBLANK(Q94), 0, MATCH(Q94, CP选择!$E$2:$E$9, 0) - 1), 3))</f>
        <v>0000</v>
      </c>
      <c r="Z94" s="33" t="str">
        <f>_xlfn.CONCAT(DEC2BIN(R94), DEC2BIN(IF(ISBLANK(S94), 0, MATCH(S94, 后继微地址形成!$E$2:$E$9, 0) - 1), 3))</f>
        <v>0000</v>
      </c>
    </row>
    <row r="95" spans="1:26" x14ac:dyDescent="0.25">
      <c r="A95" s="36"/>
      <c r="C95" t="str">
        <f t="shared" si="4"/>
        <v>5C</v>
      </c>
      <c r="D95" t="str">
        <f t="shared" si="3"/>
        <v>00 00 00</v>
      </c>
      <c r="U95" t="str">
        <f t="shared" si="5"/>
        <v>0000</v>
      </c>
      <c r="V95" t="str">
        <f>_xlfn.CONCAT(DEC2BIN(IF(ISBLANK(I95), 0, MATCH(I95, 运算选择!$E$2:$E$9, 0) - 1), 3), DEC2BIN(IF(ISBLANK(J95), 0, MATCH(J95, 单列下拉值!$A$2:$A$3, 0) - 1), 1))</f>
        <v>0000</v>
      </c>
      <c r="W95" t="str">
        <f>_xlfn.CONCAT(DEC2BIN(IF(ISBLANK(K95), 0, MATCH(K95, A寄存器选择!$D$2:$D$5, 0) - 1), 2), DEC2BIN(IF(ISBLANK(L95), 0, MATCH(L95, B寄存器选择!$D$2:$D$5, 0) - 1), 2))</f>
        <v>0000</v>
      </c>
      <c r="X95" t="str">
        <f>_xlfn.CONCAT(DEC2BIN(IF(ISBLANK(M95), 0, MATCH(M95, 单列下拉值!$B$2:$B$3, 0) - 1)), DEC2BIN(IF(ISBLANK(N95), 0, MATCH(N95, 单列下拉值!$C$2:$C$3, 0) - 1)), DEC2BIN(IF(ISBLANK(O95), 0, MATCH(O95, ALU寄存器选择!$D$2:$D$5, 0) - 1), 2))</f>
        <v>0000</v>
      </c>
      <c r="Y95" t="str">
        <f>_xlfn.CONCAT(DEC2BIN(IF(ISBLANK(P95),0,MATCH(P95,单列下拉值!$D$2:$D$3,0)-1)), DEC2BIN(IF(ISBLANK(Q95), 0, MATCH(Q95, CP选择!$E$2:$E$9, 0) - 1), 3))</f>
        <v>0000</v>
      </c>
      <c r="Z95" t="str">
        <f>_xlfn.CONCAT(DEC2BIN(R95), DEC2BIN(IF(ISBLANK(S95), 0, MATCH(S95, 后继微地址形成!$E$2:$E$9, 0) - 1), 3))</f>
        <v>0000</v>
      </c>
    </row>
    <row r="96" spans="1:26" s="33" customFormat="1" x14ac:dyDescent="0.25">
      <c r="A96" s="36"/>
      <c r="C96" s="33" t="str">
        <f t="shared" si="4"/>
        <v>5D</v>
      </c>
      <c r="D96" s="33" t="str">
        <f t="shared" si="3"/>
        <v>00 00 00</v>
      </c>
      <c r="E96" s="23"/>
      <c r="F96" s="19"/>
      <c r="G96" s="19"/>
      <c r="H96" s="26"/>
      <c r="I96" s="19"/>
      <c r="J96" s="19"/>
      <c r="K96" s="23"/>
      <c r="L96" s="19"/>
      <c r="M96" s="23"/>
      <c r="N96" s="19"/>
      <c r="O96" s="19"/>
      <c r="P96" s="23"/>
      <c r="Q96" s="19"/>
      <c r="R96" s="23"/>
      <c r="S96" s="19"/>
      <c r="T96" s="34"/>
      <c r="U96" s="33" t="str">
        <f t="shared" si="5"/>
        <v>0000</v>
      </c>
      <c r="V96" s="33" t="str">
        <f>_xlfn.CONCAT(DEC2BIN(IF(ISBLANK(I96), 0, MATCH(I96, 运算选择!$E$2:$E$9, 0) - 1), 3), DEC2BIN(IF(ISBLANK(J96), 0, MATCH(J96, 单列下拉值!$A$2:$A$3, 0) - 1), 1))</f>
        <v>0000</v>
      </c>
      <c r="W96" s="33" t="str">
        <f>_xlfn.CONCAT(DEC2BIN(IF(ISBLANK(K96), 0, MATCH(K96, A寄存器选择!$D$2:$D$5, 0) - 1), 2), DEC2BIN(IF(ISBLANK(L96), 0, MATCH(L96, B寄存器选择!$D$2:$D$5, 0) - 1), 2))</f>
        <v>0000</v>
      </c>
      <c r="X96" s="33" t="str">
        <f>_xlfn.CONCAT(DEC2BIN(IF(ISBLANK(M96), 0, MATCH(M96, 单列下拉值!$B$2:$B$3, 0) - 1)), DEC2BIN(IF(ISBLANK(N96), 0, MATCH(N96, 单列下拉值!$C$2:$C$3, 0) - 1)), DEC2BIN(IF(ISBLANK(O96), 0, MATCH(O96, ALU寄存器选择!$D$2:$D$5, 0) - 1), 2))</f>
        <v>0000</v>
      </c>
      <c r="Y96" s="33" t="str">
        <f>_xlfn.CONCAT(DEC2BIN(IF(ISBLANK(P96),0,MATCH(P96,单列下拉值!$D$2:$D$3,0)-1)), DEC2BIN(IF(ISBLANK(Q96), 0, MATCH(Q96, CP选择!$E$2:$E$9, 0) - 1), 3))</f>
        <v>0000</v>
      </c>
      <c r="Z96" s="33" t="str">
        <f>_xlfn.CONCAT(DEC2BIN(R96), DEC2BIN(IF(ISBLANK(S96), 0, MATCH(S96, 后继微地址形成!$E$2:$E$9, 0) - 1), 3))</f>
        <v>0000</v>
      </c>
    </row>
    <row r="97" spans="1:26" x14ac:dyDescent="0.25">
      <c r="A97" s="36"/>
      <c r="C97" t="str">
        <f t="shared" si="4"/>
        <v>5E</v>
      </c>
      <c r="D97" t="str">
        <f t="shared" si="3"/>
        <v>00 00 00</v>
      </c>
      <c r="U97" t="str">
        <f t="shared" si="5"/>
        <v>0000</v>
      </c>
      <c r="V97" t="str">
        <f>_xlfn.CONCAT(DEC2BIN(IF(ISBLANK(I97), 0, MATCH(I97, 运算选择!$E$2:$E$9, 0) - 1), 3), DEC2BIN(IF(ISBLANK(J97), 0, MATCH(J97, 单列下拉值!$A$2:$A$3, 0) - 1), 1))</f>
        <v>0000</v>
      </c>
      <c r="W97" t="str">
        <f>_xlfn.CONCAT(DEC2BIN(IF(ISBLANK(K97), 0, MATCH(K97, A寄存器选择!$D$2:$D$5, 0) - 1), 2), DEC2BIN(IF(ISBLANK(L97), 0, MATCH(L97, B寄存器选择!$D$2:$D$5, 0) - 1), 2))</f>
        <v>0000</v>
      </c>
      <c r="X97" t="str">
        <f>_xlfn.CONCAT(DEC2BIN(IF(ISBLANK(M97), 0, MATCH(M97, 单列下拉值!$B$2:$B$3, 0) - 1)), DEC2BIN(IF(ISBLANK(N97), 0, MATCH(N97, 单列下拉值!$C$2:$C$3, 0) - 1)), DEC2BIN(IF(ISBLANK(O97), 0, MATCH(O97, ALU寄存器选择!$D$2:$D$5, 0) - 1), 2))</f>
        <v>0000</v>
      </c>
      <c r="Y97" t="str">
        <f>_xlfn.CONCAT(DEC2BIN(IF(ISBLANK(P97),0,MATCH(P97,单列下拉值!$D$2:$D$3,0)-1)), DEC2BIN(IF(ISBLANK(Q97), 0, MATCH(Q97, CP选择!$E$2:$E$9, 0) - 1), 3))</f>
        <v>0000</v>
      </c>
      <c r="Z97" t="str">
        <f>_xlfn.CONCAT(DEC2BIN(R97), DEC2BIN(IF(ISBLANK(S97), 0, MATCH(S97, 后继微地址形成!$E$2:$E$9, 0) - 1), 3))</f>
        <v>0000</v>
      </c>
    </row>
    <row r="98" spans="1:26" s="33" customFormat="1" x14ac:dyDescent="0.25">
      <c r="A98" s="36"/>
      <c r="C98" s="33" t="str">
        <f t="shared" si="4"/>
        <v>5F</v>
      </c>
      <c r="D98" s="33" t="str">
        <f t="shared" si="3"/>
        <v>00 00 00</v>
      </c>
      <c r="E98" s="23"/>
      <c r="F98" s="19"/>
      <c r="G98" s="19"/>
      <c r="H98" s="26"/>
      <c r="I98" s="19"/>
      <c r="J98" s="19"/>
      <c r="K98" s="23"/>
      <c r="L98" s="19"/>
      <c r="M98" s="23"/>
      <c r="N98" s="19"/>
      <c r="O98" s="19"/>
      <c r="P98" s="23"/>
      <c r="Q98" s="19"/>
      <c r="R98" s="23"/>
      <c r="S98" s="19"/>
      <c r="T98" s="34"/>
      <c r="U98" s="33" t="str">
        <f t="shared" si="5"/>
        <v>0000</v>
      </c>
      <c r="V98" s="33" t="str">
        <f>_xlfn.CONCAT(DEC2BIN(IF(ISBLANK(I98), 0, MATCH(I98, 运算选择!$E$2:$E$9, 0) - 1), 3), DEC2BIN(IF(ISBLANK(J98), 0, MATCH(J98, 单列下拉值!$A$2:$A$3, 0) - 1), 1))</f>
        <v>0000</v>
      </c>
      <c r="W98" s="33" t="str">
        <f>_xlfn.CONCAT(DEC2BIN(IF(ISBLANK(K98), 0, MATCH(K98, A寄存器选择!$D$2:$D$5, 0) - 1), 2), DEC2BIN(IF(ISBLANK(L98), 0, MATCH(L98, B寄存器选择!$D$2:$D$5, 0) - 1), 2))</f>
        <v>0000</v>
      </c>
      <c r="X98" s="33" t="str">
        <f>_xlfn.CONCAT(DEC2BIN(IF(ISBLANK(M98), 0, MATCH(M98, 单列下拉值!$B$2:$B$3, 0) - 1)), DEC2BIN(IF(ISBLANK(N98), 0, MATCH(N98, 单列下拉值!$C$2:$C$3, 0) - 1)), DEC2BIN(IF(ISBLANK(O98), 0, MATCH(O98, ALU寄存器选择!$D$2:$D$5, 0) - 1), 2))</f>
        <v>0000</v>
      </c>
      <c r="Y98" s="33" t="str">
        <f>_xlfn.CONCAT(DEC2BIN(IF(ISBLANK(P98),0,MATCH(P98,单列下拉值!$D$2:$D$3,0)-1)), DEC2BIN(IF(ISBLANK(Q98), 0, MATCH(Q98, CP选择!$E$2:$E$9, 0) - 1), 3))</f>
        <v>0000</v>
      </c>
      <c r="Z98" s="33" t="str">
        <f>_xlfn.CONCAT(DEC2BIN(R98), DEC2BIN(IF(ISBLANK(S98), 0, MATCH(S98, 后继微地址形成!$E$2:$E$9, 0) - 1), 3))</f>
        <v>0000</v>
      </c>
    </row>
    <row r="99" spans="1:26" x14ac:dyDescent="0.25">
      <c r="A99" s="36" t="s">
        <v>118</v>
      </c>
      <c r="C99" s="27" t="str">
        <f t="shared" si="4"/>
        <v>60</v>
      </c>
      <c r="D99" t="str">
        <f t="shared" si="3"/>
        <v>00 00 00</v>
      </c>
      <c r="U99" t="str">
        <f t="shared" si="5"/>
        <v>0000</v>
      </c>
      <c r="V99" t="str">
        <f>_xlfn.CONCAT(DEC2BIN(IF(ISBLANK(I99), 0, MATCH(I99, 运算选择!$E$2:$E$9, 0) - 1), 3), DEC2BIN(IF(ISBLANK(J99), 0, MATCH(J99, 单列下拉值!$A$2:$A$3, 0) - 1), 1))</f>
        <v>0000</v>
      </c>
      <c r="W99" t="str">
        <f>_xlfn.CONCAT(DEC2BIN(IF(ISBLANK(K99), 0, MATCH(K99, A寄存器选择!$D$2:$D$5, 0) - 1), 2), DEC2BIN(IF(ISBLANK(L99), 0, MATCH(L99, B寄存器选择!$D$2:$D$5, 0) - 1), 2))</f>
        <v>0000</v>
      </c>
      <c r="X99" t="str">
        <f>_xlfn.CONCAT(DEC2BIN(IF(ISBLANK(M99), 0, MATCH(M99, 单列下拉值!$B$2:$B$3, 0) - 1)), DEC2BIN(IF(ISBLANK(N99), 0, MATCH(N99, 单列下拉值!$C$2:$C$3, 0) - 1)), DEC2BIN(IF(ISBLANK(O99), 0, MATCH(O99, ALU寄存器选择!$D$2:$D$5, 0) - 1), 2))</f>
        <v>0000</v>
      </c>
      <c r="Y99" t="str">
        <f>_xlfn.CONCAT(DEC2BIN(IF(ISBLANK(P99),0,MATCH(P99,单列下拉值!$D$2:$D$3,0)-1)), DEC2BIN(IF(ISBLANK(Q99), 0, MATCH(Q99, CP选择!$E$2:$E$9, 0) - 1), 3))</f>
        <v>0000</v>
      </c>
      <c r="Z99" t="str">
        <f>_xlfn.CONCAT(DEC2BIN(R99), DEC2BIN(IF(ISBLANK(S99), 0, MATCH(S99, 后继微地址形成!$E$2:$E$9, 0) - 1), 3))</f>
        <v>0000</v>
      </c>
    </row>
    <row r="100" spans="1:26" s="33" customFormat="1" x14ac:dyDescent="0.25">
      <c r="A100" s="36"/>
      <c r="C100" s="33" t="str">
        <f t="shared" si="4"/>
        <v>61</v>
      </c>
      <c r="D100" s="33" t="str">
        <f t="shared" si="3"/>
        <v>00 00 00</v>
      </c>
      <c r="E100" s="23"/>
      <c r="F100" s="19"/>
      <c r="G100" s="19"/>
      <c r="H100" s="26"/>
      <c r="I100" s="19"/>
      <c r="J100" s="19"/>
      <c r="K100" s="23"/>
      <c r="L100" s="19"/>
      <c r="M100" s="23"/>
      <c r="N100" s="19"/>
      <c r="O100" s="19"/>
      <c r="P100" s="23"/>
      <c r="Q100" s="19"/>
      <c r="R100" s="23"/>
      <c r="S100" s="19"/>
      <c r="T100" s="34"/>
      <c r="U100" s="33" t="str">
        <f t="shared" si="5"/>
        <v>0000</v>
      </c>
      <c r="V100" s="33" t="str">
        <f>_xlfn.CONCAT(DEC2BIN(IF(ISBLANK(I100), 0, MATCH(I100, 运算选择!$E$2:$E$9, 0) - 1), 3), DEC2BIN(IF(ISBLANK(J100), 0, MATCH(J100, 单列下拉值!$A$2:$A$3, 0) - 1), 1))</f>
        <v>0000</v>
      </c>
      <c r="W100" s="33" t="str">
        <f>_xlfn.CONCAT(DEC2BIN(IF(ISBLANK(K100), 0, MATCH(K100, A寄存器选择!$D$2:$D$5, 0) - 1), 2), DEC2BIN(IF(ISBLANK(L100), 0, MATCH(L100, B寄存器选择!$D$2:$D$5, 0) - 1), 2))</f>
        <v>0000</v>
      </c>
      <c r="X100" s="33" t="str">
        <f>_xlfn.CONCAT(DEC2BIN(IF(ISBLANK(M100), 0, MATCH(M100, 单列下拉值!$B$2:$B$3, 0) - 1)), DEC2BIN(IF(ISBLANK(N100), 0, MATCH(N100, 单列下拉值!$C$2:$C$3, 0) - 1)), DEC2BIN(IF(ISBLANK(O100), 0, MATCH(O100, ALU寄存器选择!$D$2:$D$5, 0) - 1), 2))</f>
        <v>0000</v>
      </c>
      <c r="Y100" s="33" t="str">
        <f>_xlfn.CONCAT(DEC2BIN(IF(ISBLANK(P100),0,MATCH(P100,单列下拉值!$D$2:$D$3,0)-1)), DEC2BIN(IF(ISBLANK(Q100), 0, MATCH(Q100, CP选择!$E$2:$E$9, 0) - 1), 3))</f>
        <v>0000</v>
      </c>
      <c r="Z100" s="33" t="str">
        <f>_xlfn.CONCAT(DEC2BIN(R100), DEC2BIN(IF(ISBLANK(S100), 0, MATCH(S100, 后继微地址形成!$E$2:$E$9, 0) - 1), 3))</f>
        <v>0000</v>
      </c>
    </row>
    <row r="101" spans="1:26" x14ac:dyDescent="0.25">
      <c r="A101" s="36"/>
      <c r="C101" t="str">
        <f t="shared" si="4"/>
        <v>62</v>
      </c>
      <c r="D101" t="str">
        <f t="shared" si="3"/>
        <v>00 00 00</v>
      </c>
      <c r="U101" t="str">
        <f t="shared" si="5"/>
        <v>0000</v>
      </c>
      <c r="V101" t="str">
        <f>_xlfn.CONCAT(DEC2BIN(IF(ISBLANK(I101), 0, MATCH(I101, 运算选择!$E$2:$E$9, 0) - 1), 3), DEC2BIN(IF(ISBLANK(J101), 0, MATCH(J101, 单列下拉值!$A$2:$A$3, 0) - 1), 1))</f>
        <v>0000</v>
      </c>
      <c r="W101" t="str">
        <f>_xlfn.CONCAT(DEC2BIN(IF(ISBLANK(K101), 0, MATCH(K101, A寄存器选择!$D$2:$D$5, 0) - 1), 2), DEC2BIN(IF(ISBLANK(L101), 0, MATCH(L101, B寄存器选择!$D$2:$D$5, 0) - 1), 2))</f>
        <v>0000</v>
      </c>
      <c r="X101" t="str">
        <f>_xlfn.CONCAT(DEC2BIN(IF(ISBLANK(M101), 0, MATCH(M101, 单列下拉值!$B$2:$B$3, 0) - 1)), DEC2BIN(IF(ISBLANK(N101), 0, MATCH(N101, 单列下拉值!$C$2:$C$3, 0) - 1)), DEC2BIN(IF(ISBLANK(O101), 0, MATCH(O101, ALU寄存器选择!$D$2:$D$5, 0) - 1), 2))</f>
        <v>0000</v>
      </c>
      <c r="Y101" t="str">
        <f>_xlfn.CONCAT(DEC2BIN(IF(ISBLANK(P101),0,MATCH(P101,单列下拉值!$D$2:$D$3,0)-1)), DEC2BIN(IF(ISBLANK(Q101), 0, MATCH(Q101, CP选择!$E$2:$E$9, 0) - 1), 3))</f>
        <v>0000</v>
      </c>
      <c r="Z101" t="str">
        <f>_xlfn.CONCAT(DEC2BIN(R101), DEC2BIN(IF(ISBLANK(S101), 0, MATCH(S101, 后继微地址形成!$E$2:$E$9, 0) - 1), 3))</f>
        <v>0000</v>
      </c>
    </row>
    <row r="102" spans="1:26" s="33" customFormat="1" x14ac:dyDescent="0.25">
      <c r="A102" s="36"/>
      <c r="C102" s="33" t="str">
        <f t="shared" si="4"/>
        <v>63</v>
      </c>
      <c r="D102" s="33" t="str">
        <f t="shared" si="3"/>
        <v>00 00 00</v>
      </c>
      <c r="E102" s="23"/>
      <c r="F102" s="19"/>
      <c r="G102" s="19"/>
      <c r="H102" s="26"/>
      <c r="I102" s="19"/>
      <c r="J102" s="19"/>
      <c r="K102" s="23"/>
      <c r="L102" s="19"/>
      <c r="M102" s="23"/>
      <c r="N102" s="19"/>
      <c r="O102" s="19"/>
      <c r="P102" s="23"/>
      <c r="Q102" s="19"/>
      <c r="R102" s="23"/>
      <c r="S102" s="19"/>
      <c r="T102" s="34"/>
      <c r="U102" s="33" t="str">
        <f t="shared" si="5"/>
        <v>0000</v>
      </c>
      <c r="V102" s="33" t="str">
        <f>_xlfn.CONCAT(DEC2BIN(IF(ISBLANK(I102), 0, MATCH(I102, 运算选择!$E$2:$E$9, 0) - 1), 3), DEC2BIN(IF(ISBLANK(J102), 0, MATCH(J102, 单列下拉值!$A$2:$A$3, 0) - 1), 1))</f>
        <v>0000</v>
      </c>
      <c r="W102" s="33" t="str">
        <f>_xlfn.CONCAT(DEC2BIN(IF(ISBLANK(K102), 0, MATCH(K102, A寄存器选择!$D$2:$D$5, 0) - 1), 2), DEC2BIN(IF(ISBLANK(L102), 0, MATCH(L102, B寄存器选择!$D$2:$D$5, 0) - 1), 2))</f>
        <v>0000</v>
      </c>
      <c r="X102" s="33" t="str">
        <f>_xlfn.CONCAT(DEC2BIN(IF(ISBLANK(M102), 0, MATCH(M102, 单列下拉值!$B$2:$B$3, 0) - 1)), DEC2BIN(IF(ISBLANK(N102), 0, MATCH(N102, 单列下拉值!$C$2:$C$3, 0) - 1)), DEC2BIN(IF(ISBLANK(O102), 0, MATCH(O102, ALU寄存器选择!$D$2:$D$5, 0) - 1), 2))</f>
        <v>0000</v>
      </c>
      <c r="Y102" s="33" t="str">
        <f>_xlfn.CONCAT(DEC2BIN(IF(ISBLANK(P102),0,MATCH(P102,单列下拉值!$D$2:$D$3,0)-1)), DEC2BIN(IF(ISBLANK(Q102), 0, MATCH(Q102, CP选择!$E$2:$E$9, 0) - 1), 3))</f>
        <v>0000</v>
      </c>
      <c r="Z102" s="33" t="str">
        <f>_xlfn.CONCAT(DEC2BIN(R102), DEC2BIN(IF(ISBLANK(S102), 0, MATCH(S102, 后继微地址形成!$E$2:$E$9, 0) - 1), 3))</f>
        <v>0000</v>
      </c>
    </row>
    <row r="103" spans="1:26" x14ac:dyDescent="0.25">
      <c r="A103" s="36"/>
      <c r="C103" t="str">
        <f t="shared" si="4"/>
        <v>64</v>
      </c>
      <c r="D103" t="str">
        <f t="shared" si="3"/>
        <v>00 00 00</v>
      </c>
      <c r="U103" t="str">
        <f t="shared" si="5"/>
        <v>0000</v>
      </c>
      <c r="V103" t="str">
        <f>_xlfn.CONCAT(DEC2BIN(IF(ISBLANK(I103), 0, MATCH(I103, 运算选择!$E$2:$E$9, 0) - 1), 3), DEC2BIN(IF(ISBLANK(J103), 0, MATCH(J103, 单列下拉值!$A$2:$A$3, 0) - 1), 1))</f>
        <v>0000</v>
      </c>
      <c r="W103" t="str">
        <f>_xlfn.CONCAT(DEC2BIN(IF(ISBLANK(K103), 0, MATCH(K103, A寄存器选择!$D$2:$D$5, 0) - 1), 2), DEC2BIN(IF(ISBLANK(L103), 0, MATCH(L103, B寄存器选择!$D$2:$D$5, 0) - 1), 2))</f>
        <v>0000</v>
      </c>
      <c r="X103" t="str">
        <f>_xlfn.CONCAT(DEC2BIN(IF(ISBLANK(M103), 0, MATCH(M103, 单列下拉值!$B$2:$B$3, 0) - 1)), DEC2BIN(IF(ISBLANK(N103), 0, MATCH(N103, 单列下拉值!$C$2:$C$3, 0) - 1)), DEC2BIN(IF(ISBLANK(O103), 0, MATCH(O103, ALU寄存器选择!$D$2:$D$5, 0) - 1), 2))</f>
        <v>0000</v>
      </c>
      <c r="Y103" t="str">
        <f>_xlfn.CONCAT(DEC2BIN(IF(ISBLANK(P103),0,MATCH(P103,单列下拉值!$D$2:$D$3,0)-1)), DEC2BIN(IF(ISBLANK(Q103), 0, MATCH(Q103, CP选择!$E$2:$E$9, 0) - 1), 3))</f>
        <v>0000</v>
      </c>
      <c r="Z103" t="str">
        <f>_xlfn.CONCAT(DEC2BIN(R103), DEC2BIN(IF(ISBLANK(S103), 0, MATCH(S103, 后继微地址形成!$E$2:$E$9, 0) - 1), 3))</f>
        <v>0000</v>
      </c>
    </row>
    <row r="104" spans="1:26" s="33" customFormat="1" x14ac:dyDescent="0.25">
      <c r="A104" s="36"/>
      <c r="C104" s="33" t="str">
        <f t="shared" si="4"/>
        <v>65</v>
      </c>
      <c r="D104" s="33" t="str">
        <f t="shared" si="3"/>
        <v>00 00 00</v>
      </c>
      <c r="E104" s="23"/>
      <c r="F104" s="19"/>
      <c r="G104" s="19"/>
      <c r="H104" s="26"/>
      <c r="I104" s="19"/>
      <c r="J104" s="19"/>
      <c r="K104" s="23"/>
      <c r="L104" s="19"/>
      <c r="M104" s="23"/>
      <c r="N104" s="19"/>
      <c r="O104" s="19"/>
      <c r="P104" s="23"/>
      <c r="Q104" s="19"/>
      <c r="R104" s="23"/>
      <c r="S104" s="19"/>
      <c r="T104" s="34"/>
      <c r="U104" s="33" t="str">
        <f t="shared" si="5"/>
        <v>0000</v>
      </c>
      <c r="V104" s="33" t="str">
        <f>_xlfn.CONCAT(DEC2BIN(IF(ISBLANK(I104), 0, MATCH(I104, 运算选择!$E$2:$E$9, 0) - 1), 3), DEC2BIN(IF(ISBLANK(J104), 0, MATCH(J104, 单列下拉值!$A$2:$A$3, 0) - 1), 1))</f>
        <v>0000</v>
      </c>
      <c r="W104" s="33" t="str">
        <f>_xlfn.CONCAT(DEC2BIN(IF(ISBLANK(K104), 0, MATCH(K104, A寄存器选择!$D$2:$D$5, 0) - 1), 2), DEC2BIN(IF(ISBLANK(L104), 0, MATCH(L104, B寄存器选择!$D$2:$D$5, 0) - 1), 2))</f>
        <v>0000</v>
      </c>
      <c r="X104" s="33" t="str">
        <f>_xlfn.CONCAT(DEC2BIN(IF(ISBLANK(M104), 0, MATCH(M104, 单列下拉值!$B$2:$B$3, 0) - 1)), DEC2BIN(IF(ISBLANK(N104), 0, MATCH(N104, 单列下拉值!$C$2:$C$3, 0) - 1)), DEC2BIN(IF(ISBLANK(O104), 0, MATCH(O104, ALU寄存器选择!$D$2:$D$5, 0) - 1), 2))</f>
        <v>0000</v>
      </c>
      <c r="Y104" s="33" t="str">
        <f>_xlfn.CONCAT(DEC2BIN(IF(ISBLANK(P104),0,MATCH(P104,单列下拉值!$D$2:$D$3,0)-1)), DEC2BIN(IF(ISBLANK(Q104), 0, MATCH(Q104, CP选择!$E$2:$E$9, 0) - 1), 3))</f>
        <v>0000</v>
      </c>
      <c r="Z104" s="33" t="str">
        <f>_xlfn.CONCAT(DEC2BIN(R104), DEC2BIN(IF(ISBLANK(S104), 0, MATCH(S104, 后继微地址形成!$E$2:$E$9, 0) - 1), 3))</f>
        <v>0000</v>
      </c>
    </row>
    <row r="105" spans="1:26" x14ac:dyDescent="0.25">
      <c r="A105" s="36"/>
      <c r="C105" t="str">
        <f t="shared" si="4"/>
        <v>66</v>
      </c>
      <c r="D105" t="str">
        <f t="shared" si="3"/>
        <v>00 00 00</v>
      </c>
      <c r="U105" t="str">
        <f t="shared" si="5"/>
        <v>0000</v>
      </c>
      <c r="V105" t="str">
        <f>_xlfn.CONCAT(DEC2BIN(IF(ISBLANK(I105), 0, MATCH(I105, 运算选择!$E$2:$E$9, 0) - 1), 3), DEC2BIN(IF(ISBLANK(J105), 0, MATCH(J105, 单列下拉值!$A$2:$A$3, 0) - 1), 1))</f>
        <v>0000</v>
      </c>
      <c r="W105" t="str">
        <f>_xlfn.CONCAT(DEC2BIN(IF(ISBLANK(K105), 0, MATCH(K105, A寄存器选择!$D$2:$D$5, 0) - 1), 2), DEC2BIN(IF(ISBLANK(L105), 0, MATCH(L105, B寄存器选择!$D$2:$D$5, 0) - 1), 2))</f>
        <v>0000</v>
      </c>
      <c r="X105" t="str">
        <f>_xlfn.CONCAT(DEC2BIN(IF(ISBLANK(M105), 0, MATCH(M105, 单列下拉值!$B$2:$B$3, 0) - 1)), DEC2BIN(IF(ISBLANK(N105), 0, MATCH(N105, 单列下拉值!$C$2:$C$3, 0) - 1)), DEC2BIN(IF(ISBLANK(O105), 0, MATCH(O105, ALU寄存器选择!$D$2:$D$5, 0) - 1), 2))</f>
        <v>0000</v>
      </c>
      <c r="Y105" t="str">
        <f>_xlfn.CONCAT(DEC2BIN(IF(ISBLANK(P105),0,MATCH(P105,单列下拉值!$D$2:$D$3,0)-1)), DEC2BIN(IF(ISBLANK(Q105), 0, MATCH(Q105, CP选择!$E$2:$E$9, 0) - 1), 3))</f>
        <v>0000</v>
      </c>
      <c r="Z105" t="str">
        <f>_xlfn.CONCAT(DEC2BIN(R105), DEC2BIN(IF(ISBLANK(S105), 0, MATCH(S105, 后继微地址形成!$E$2:$E$9, 0) - 1), 3))</f>
        <v>0000</v>
      </c>
    </row>
    <row r="106" spans="1:26" s="33" customFormat="1" x14ac:dyDescent="0.25">
      <c r="A106" s="36"/>
      <c r="C106" s="33" t="str">
        <f t="shared" si="4"/>
        <v>67</v>
      </c>
      <c r="D106" s="33" t="str">
        <f t="shared" si="3"/>
        <v>00 00 00</v>
      </c>
      <c r="E106" s="23"/>
      <c r="F106" s="19"/>
      <c r="G106" s="19"/>
      <c r="H106" s="26"/>
      <c r="I106" s="19"/>
      <c r="J106" s="19"/>
      <c r="K106" s="23"/>
      <c r="L106" s="19"/>
      <c r="M106" s="23"/>
      <c r="N106" s="19"/>
      <c r="O106" s="19"/>
      <c r="P106" s="23"/>
      <c r="Q106" s="19"/>
      <c r="R106" s="23"/>
      <c r="S106" s="19"/>
      <c r="T106" s="34"/>
      <c r="U106" s="33" t="str">
        <f t="shared" si="5"/>
        <v>0000</v>
      </c>
      <c r="V106" s="33" t="str">
        <f>_xlfn.CONCAT(DEC2BIN(IF(ISBLANK(I106), 0, MATCH(I106, 运算选择!$E$2:$E$9, 0) - 1), 3), DEC2BIN(IF(ISBLANK(J106), 0, MATCH(J106, 单列下拉值!$A$2:$A$3, 0) - 1), 1))</f>
        <v>0000</v>
      </c>
      <c r="W106" s="33" t="str">
        <f>_xlfn.CONCAT(DEC2BIN(IF(ISBLANK(K106), 0, MATCH(K106, A寄存器选择!$D$2:$D$5, 0) - 1), 2), DEC2BIN(IF(ISBLANK(L106), 0, MATCH(L106, B寄存器选择!$D$2:$D$5, 0) - 1), 2))</f>
        <v>0000</v>
      </c>
      <c r="X106" s="33" t="str">
        <f>_xlfn.CONCAT(DEC2BIN(IF(ISBLANK(M106), 0, MATCH(M106, 单列下拉值!$B$2:$B$3, 0) - 1)), DEC2BIN(IF(ISBLANK(N106), 0, MATCH(N106, 单列下拉值!$C$2:$C$3, 0) - 1)), DEC2BIN(IF(ISBLANK(O106), 0, MATCH(O106, ALU寄存器选择!$D$2:$D$5, 0) - 1), 2))</f>
        <v>0000</v>
      </c>
      <c r="Y106" s="33" t="str">
        <f>_xlfn.CONCAT(DEC2BIN(IF(ISBLANK(P106),0,MATCH(P106,单列下拉值!$D$2:$D$3,0)-1)), DEC2BIN(IF(ISBLANK(Q106), 0, MATCH(Q106, CP选择!$E$2:$E$9, 0) - 1), 3))</f>
        <v>0000</v>
      </c>
      <c r="Z106" s="33" t="str">
        <f>_xlfn.CONCAT(DEC2BIN(R106), DEC2BIN(IF(ISBLANK(S106), 0, MATCH(S106, 后继微地址形成!$E$2:$E$9, 0) - 1), 3))</f>
        <v>0000</v>
      </c>
    </row>
    <row r="107" spans="1:26" x14ac:dyDescent="0.25">
      <c r="A107" s="36"/>
      <c r="C107" t="str">
        <f t="shared" si="4"/>
        <v>68</v>
      </c>
      <c r="D107" t="str">
        <f t="shared" si="3"/>
        <v>00 00 00</v>
      </c>
      <c r="U107" t="str">
        <f t="shared" si="5"/>
        <v>0000</v>
      </c>
      <c r="V107" t="str">
        <f>_xlfn.CONCAT(DEC2BIN(IF(ISBLANK(I107), 0, MATCH(I107, 运算选择!$E$2:$E$9, 0) - 1), 3), DEC2BIN(IF(ISBLANK(J107), 0, MATCH(J107, 单列下拉值!$A$2:$A$3, 0) - 1), 1))</f>
        <v>0000</v>
      </c>
      <c r="W107" t="str">
        <f>_xlfn.CONCAT(DEC2BIN(IF(ISBLANK(K107), 0, MATCH(K107, A寄存器选择!$D$2:$D$5, 0) - 1), 2), DEC2BIN(IF(ISBLANK(L107), 0, MATCH(L107, B寄存器选择!$D$2:$D$5, 0) - 1), 2))</f>
        <v>0000</v>
      </c>
      <c r="X107" t="str">
        <f>_xlfn.CONCAT(DEC2BIN(IF(ISBLANK(M107), 0, MATCH(M107, 单列下拉值!$B$2:$B$3, 0) - 1)), DEC2BIN(IF(ISBLANK(N107), 0, MATCH(N107, 单列下拉值!$C$2:$C$3, 0) - 1)), DEC2BIN(IF(ISBLANK(O107), 0, MATCH(O107, ALU寄存器选择!$D$2:$D$5, 0) - 1), 2))</f>
        <v>0000</v>
      </c>
      <c r="Y107" t="str">
        <f>_xlfn.CONCAT(DEC2BIN(IF(ISBLANK(P107),0,MATCH(P107,单列下拉值!$D$2:$D$3,0)-1)), DEC2BIN(IF(ISBLANK(Q107), 0, MATCH(Q107, CP选择!$E$2:$E$9, 0) - 1), 3))</f>
        <v>0000</v>
      </c>
      <c r="Z107" t="str">
        <f>_xlfn.CONCAT(DEC2BIN(R107), DEC2BIN(IF(ISBLANK(S107), 0, MATCH(S107, 后继微地址形成!$E$2:$E$9, 0) - 1), 3))</f>
        <v>0000</v>
      </c>
    </row>
    <row r="108" spans="1:26" s="33" customFormat="1" x14ac:dyDescent="0.25">
      <c r="A108" s="36"/>
      <c r="C108" s="33" t="str">
        <f t="shared" si="4"/>
        <v>69</v>
      </c>
      <c r="D108" s="33" t="str">
        <f t="shared" si="3"/>
        <v>00 00 00</v>
      </c>
      <c r="E108" s="23"/>
      <c r="F108" s="19"/>
      <c r="G108" s="19"/>
      <c r="H108" s="26"/>
      <c r="I108" s="19"/>
      <c r="J108" s="19"/>
      <c r="K108" s="23"/>
      <c r="L108" s="19"/>
      <c r="M108" s="23"/>
      <c r="N108" s="19"/>
      <c r="O108" s="19"/>
      <c r="P108" s="23"/>
      <c r="Q108" s="19"/>
      <c r="R108" s="23"/>
      <c r="S108" s="19"/>
      <c r="T108" s="34"/>
      <c r="U108" s="33" t="str">
        <f t="shared" si="5"/>
        <v>0000</v>
      </c>
      <c r="V108" s="33" t="str">
        <f>_xlfn.CONCAT(DEC2BIN(IF(ISBLANK(I108), 0, MATCH(I108, 运算选择!$E$2:$E$9, 0) - 1), 3), DEC2BIN(IF(ISBLANK(J108), 0, MATCH(J108, 单列下拉值!$A$2:$A$3, 0) - 1), 1))</f>
        <v>0000</v>
      </c>
      <c r="W108" s="33" t="str">
        <f>_xlfn.CONCAT(DEC2BIN(IF(ISBLANK(K108), 0, MATCH(K108, A寄存器选择!$D$2:$D$5, 0) - 1), 2), DEC2BIN(IF(ISBLANK(L108), 0, MATCH(L108, B寄存器选择!$D$2:$D$5, 0) - 1), 2))</f>
        <v>0000</v>
      </c>
      <c r="X108" s="33" t="str">
        <f>_xlfn.CONCAT(DEC2BIN(IF(ISBLANK(M108), 0, MATCH(M108, 单列下拉值!$B$2:$B$3, 0) - 1)), DEC2BIN(IF(ISBLANK(N108), 0, MATCH(N108, 单列下拉值!$C$2:$C$3, 0) - 1)), DEC2BIN(IF(ISBLANK(O108), 0, MATCH(O108, ALU寄存器选择!$D$2:$D$5, 0) - 1), 2))</f>
        <v>0000</v>
      </c>
      <c r="Y108" s="33" t="str">
        <f>_xlfn.CONCAT(DEC2BIN(IF(ISBLANK(P108),0,MATCH(P108,单列下拉值!$D$2:$D$3,0)-1)), DEC2BIN(IF(ISBLANK(Q108), 0, MATCH(Q108, CP选择!$E$2:$E$9, 0) - 1), 3))</f>
        <v>0000</v>
      </c>
      <c r="Z108" s="33" t="str">
        <f>_xlfn.CONCAT(DEC2BIN(R108), DEC2BIN(IF(ISBLANK(S108), 0, MATCH(S108, 后继微地址形成!$E$2:$E$9, 0) - 1), 3))</f>
        <v>0000</v>
      </c>
    </row>
    <row r="109" spans="1:26" x14ac:dyDescent="0.25">
      <c r="A109" s="36"/>
      <c r="C109" t="str">
        <f t="shared" si="4"/>
        <v>6A</v>
      </c>
      <c r="D109" t="str">
        <f t="shared" si="3"/>
        <v>00 00 00</v>
      </c>
      <c r="U109" t="str">
        <f t="shared" si="5"/>
        <v>0000</v>
      </c>
      <c r="V109" t="str">
        <f>_xlfn.CONCAT(DEC2BIN(IF(ISBLANK(I109), 0, MATCH(I109, 运算选择!$E$2:$E$9, 0) - 1), 3), DEC2BIN(IF(ISBLANK(J109), 0, MATCH(J109, 单列下拉值!$A$2:$A$3, 0) - 1), 1))</f>
        <v>0000</v>
      </c>
      <c r="W109" t="str">
        <f>_xlfn.CONCAT(DEC2BIN(IF(ISBLANK(K109), 0, MATCH(K109, A寄存器选择!$D$2:$D$5, 0) - 1), 2), DEC2BIN(IF(ISBLANK(L109), 0, MATCH(L109, B寄存器选择!$D$2:$D$5, 0) - 1), 2))</f>
        <v>0000</v>
      </c>
      <c r="X109" t="str">
        <f>_xlfn.CONCAT(DEC2BIN(IF(ISBLANK(M109), 0, MATCH(M109, 单列下拉值!$B$2:$B$3, 0) - 1)), DEC2BIN(IF(ISBLANK(N109), 0, MATCH(N109, 单列下拉值!$C$2:$C$3, 0) - 1)), DEC2BIN(IF(ISBLANK(O109), 0, MATCH(O109, ALU寄存器选择!$D$2:$D$5, 0) - 1), 2))</f>
        <v>0000</v>
      </c>
      <c r="Y109" t="str">
        <f>_xlfn.CONCAT(DEC2BIN(IF(ISBLANK(P109),0,MATCH(P109,单列下拉值!$D$2:$D$3,0)-1)), DEC2BIN(IF(ISBLANK(Q109), 0, MATCH(Q109, CP选择!$E$2:$E$9, 0) - 1), 3))</f>
        <v>0000</v>
      </c>
      <c r="Z109" t="str">
        <f>_xlfn.CONCAT(DEC2BIN(R109), DEC2BIN(IF(ISBLANK(S109), 0, MATCH(S109, 后继微地址形成!$E$2:$E$9, 0) - 1), 3))</f>
        <v>0000</v>
      </c>
    </row>
    <row r="110" spans="1:26" s="33" customFormat="1" x14ac:dyDescent="0.25">
      <c r="A110" s="36"/>
      <c r="C110" s="33" t="str">
        <f t="shared" si="4"/>
        <v>6B</v>
      </c>
      <c r="D110" s="33" t="str">
        <f t="shared" si="3"/>
        <v>00 00 00</v>
      </c>
      <c r="E110" s="23"/>
      <c r="F110" s="19"/>
      <c r="G110" s="19"/>
      <c r="H110" s="26"/>
      <c r="I110" s="19"/>
      <c r="J110" s="19"/>
      <c r="K110" s="23"/>
      <c r="L110" s="19"/>
      <c r="M110" s="23"/>
      <c r="N110" s="19"/>
      <c r="O110" s="19"/>
      <c r="P110" s="23"/>
      <c r="Q110" s="19"/>
      <c r="R110" s="23"/>
      <c r="S110" s="19"/>
      <c r="T110" s="34"/>
      <c r="U110" s="33" t="str">
        <f t="shared" si="5"/>
        <v>0000</v>
      </c>
      <c r="V110" s="33" t="str">
        <f>_xlfn.CONCAT(DEC2BIN(IF(ISBLANK(I110), 0, MATCH(I110, 运算选择!$E$2:$E$9, 0) - 1), 3), DEC2BIN(IF(ISBLANK(J110), 0, MATCH(J110, 单列下拉值!$A$2:$A$3, 0) - 1), 1))</f>
        <v>0000</v>
      </c>
      <c r="W110" s="33" t="str">
        <f>_xlfn.CONCAT(DEC2BIN(IF(ISBLANK(K110), 0, MATCH(K110, A寄存器选择!$D$2:$D$5, 0) - 1), 2), DEC2BIN(IF(ISBLANK(L110), 0, MATCH(L110, B寄存器选择!$D$2:$D$5, 0) - 1), 2))</f>
        <v>0000</v>
      </c>
      <c r="X110" s="33" t="str">
        <f>_xlfn.CONCAT(DEC2BIN(IF(ISBLANK(M110), 0, MATCH(M110, 单列下拉值!$B$2:$B$3, 0) - 1)), DEC2BIN(IF(ISBLANK(N110), 0, MATCH(N110, 单列下拉值!$C$2:$C$3, 0) - 1)), DEC2BIN(IF(ISBLANK(O110), 0, MATCH(O110, ALU寄存器选择!$D$2:$D$5, 0) - 1), 2))</f>
        <v>0000</v>
      </c>
      <c r="Y110" s="33" t="str">
        <f>_xlfn.CONCAT(DEC2BIN(IF(ISBLANK(P110),0,MATCH(P110,单列下拉值!$D$2:$D$3,0)-1)), DEC2BIN(IF(ISBLANK(Q110), 0, MATCH(Q110, CP选择!$E$2:$E$9, 0) - 1), 3))</f>
        <v>0000</v>
      </c>
      <c r="Z110" s="33" t="str">
        <f>_xlfn.CONCAT(DEC2BIN(R110), DEC2BIN(IF(ISBLANK(S110), 0, MATCH(S110, 后继微地址形成!$E$2:$E$9, 0) - 1), 3))</f>
        <v>0000</v>
      </c>
    </row>
    <row r="111" spans="1:26" x14ac:dyDescent="0.25">
      <c r="A111" s="36"/>
      <c r="C111" t="str">
        <f t="shared" si="4"/>
        <v>6C</v>
      </c>
      <c r="D111" t="str">
        <f t="shared" si="3"/>
        <v>00 00 00</v>
      </c>
      <c r="U111" t="str">
        <f t="shared" si="5"/>
        <v>0000</v>
      </c>
      <c r="V111" t="str">
        <f>_xlfn.CONCAT(DEC2BIN(IF(ISBLANK(I111), 0, MATCH(I111, 运算选择!$E$2:$E$9, 0) - 1), 3), DEC2BIN(IF(ISBLANK(J111), 0, MATCH(J111, 单列下拉值!$A$2:$A$3, 0) - 1), 1))</f>
        <v>0000</v>
      </c>
      <c r="W111" t="str">
        <f>_xlfn.CONCAT(DEC2BIN(IF(ISBLANK(K111), 0, MATCH(K111, A寄存器选择!$D$2:$D$5, 0) - 1), 2), DEC2BIN(IF(ISBLANK(L111), 0, MATCH(L111, B寄存器选择!$D$2:$D$5, 0) - 1), 2))</f>
        <v>0000</v>
      </c>
      <c r="X111" t="str">
        <f>_xlfn.CONCAT(DEC2BIN(IF(ISBLANK(M111), 0, MATCH(M111, 单列下拉值!$B$2:$B$3, 0) - 1)), DEC2BIN(IF(ISBLANK(N111), 0, MATCH(N111, 单列下拉值!$C$2:$C$3, 0) - 1)), DEC2BIN(IF(ISBLANK(O111), 0, MATCH(O111, ALU寄存器选择!$D$2:$D$5, 0) - 1), 2))</f>
        <v>0000</v>
      </c>
      <c r="Y111" t="str">
        <f>_xlfn.CONCAT(DEC2BIN(IF(ISBLANK(P111),0,MATCH(P111,单列下拉值!$D$2:$D$3,0)-1)), DEC2BIN(IF(ISBLANK(Q111), 0, MATCH(Q111, CP选择!$E$2:$E$9, 0) - 1), 3))</f>
        <v>0000</v>
      </c>
      <c r="Z111" t="str">
        <f>_xlfn.CONCAT(DEC2BIN(R111), DEC2BIN(IF(ISBLANK(S111), 0, MATCH(S111, 后继微地址形成!$E$2:$E$9, 0) - 1), 3))</f>
        <v>0000</v>
      </c>
    </row>
    <row r="112" spans="1:26" s="33" customFormat="1" x14ac:dyDescent="0.25">
      <c r="A112" s="36"/>
      <c r="C112" s="33" t="str">
        <f t="shared" si="4"/>
        <v>6D</v>
      </c>
      <c r="D112" s="33" t="str">
        <f t="shared" ref="D112:D127" si="6">_xlfn.CONCAT(BIN2HEX(U112), BIN2HEX(V112), " ", BIN2HEX(W112), BIN2HEX(X112), " ", BIN2HEX(Y112), BIN2HEX(Z112))</f>
        <v>00 00 00</v>
      </c>
      <c r="E112" s="23"/>
      <c r="F112" s="19"/>
      <c r="G112" s="19"/>
      <c r="H112" s="26"/>
      <c r="I112" s="19"/>
      <c r="J112" s="19"/>
      <c r="K112" s="23"/>
      <c r="L112" s="19"/>
      <c r="M112" s="23"/>
      <c r="N112" s="19"/>
      <c r="O112" s="19"/>
      <c r="P112" s="23"/>
      <c r="Q112" s="19"/>
      <c r="R112" s="23"/>
      <c r="S112" s="19"/>
      <c r="T112" s="34"/>
      <c r="U112" s="33" t="str">
        <f t="shared" si="5"/>
        <v>0000</v>
      </c>
      <c r="V112" s="33" t="str">
        <f>_xlfn.CONCAT(DEC2BIN(IF(ISBLANK(I112), 0, MATCH(I112, 运算选择!$E$2:$E$9, 0) - 1), 3), DEC2BIN(IF(ISBLANK(J112), 0, MATCH(J112, 单列下拉值!$A$2:$A$3, 0) - 1), 1))</f>
        <v>0000</v>
      </c>
      <c r="W112" s="33" t="str">
        <f>_xlfn.CONCAT(DEC2BIN(IF(ISBLANK(K112), 0, MATCH(K112, A寄存器选择!$D$2:$D$5, 0) - 1), 2), DEC2BIN(IF(ISBLANK(L112), 0, MATCH(L112, B寄存器选择!$D$2:$D$5, 0) - 1), 2))</f>
        <v>0000</v>
      </c>
      <c r="X112" s="33" t="str">
        <f>_xlfn.CONCAT(DEC2BIN(IF(ISBLANK(M112), 0, MATCH(M112, 单列下拉值!$B$2:$B$3, 0) - 1)), DEC2BIN(IF(ISBLANK(N112), 0, MATCH(N112, 单列下拉值!$C$2:$C$3, 0) - 1)), DEC2BIN(IF(ISBLANK(O112), 0, MATCH(O112, ALU寄存器选择!$D$2:$D$5, 0) - 1), 2))</f>
        <v>0000</v>
      </c>
      <c r="Y112" s="33" t="str">
        <f>_xlfn.CONCAT(DEC2BIN(IF(ISBLANK(P112),0,MATCH(P112,单列下拉值!$D$2:$D$3,0)-1)), DEC2BIN(IF(ISBLANK(Q112), 0, MATCH(Q112, CP选择!$E$2:$E$9, 0) - 1), 3))</f>
        <v>0000</v>
      </c>
      <c r="Z112" s="33" t="str">
        <f>_xlfn.CONCAT(DEC2BIN(R112), DEC2BIN(IF(ISBLANK(S112), 0, MATCH(S112, 后继微地址形成!$E$2:$E$9, 0) - 1), 3))</f>
        <v>0000</v>
      </c>
    </row>
    <row r="113" spans="1:26" x14ac:dyDescent="0.25">
      <c r="A113" s="36"/>
      <c r="C113" t="str">
        <f t="shared" si="4"/>
        <v>6E</v>
      </c>
      <c r="D113" t="str">
        <f t="shared" si="6"/>
        <v>00 00 00</v>
      </c>
      <c r="U113" t="str">
        <f t="shared" si="5"/>
        <v>0000</v>
      </c>
      <c r="V113" t="str">
        <f>_xlfn.CONCAT(DEC2BIN(IF(ISBLANK(I113), 0, MATCH(I113, 运算选择!$E$2:$E$9, 0) - 1), 3), DEC2BIN(IF(ISBLANK(J113), 0, MATCH(J113, 单列下拉值!$A$2:$A$3, 0) - 1), 1))</f>
        <v>0000</v>
      </c>
      <c r="W113" t="str">
        <f>_xlfn.CONCAT(DEC2BIN(IF(ISBLANK(K113), 0, MATCH(K113, A寄存器选择!$D$2:$D$5, 0) - 1), 2), DEC2BIN(IF(ISBLANK(L113), 0, MATCH(L113, B寄存器选择!$D$2:$D$5, 0) - 1), 2))</f>
        <v>0000</v>
      </c>
      <c r="X113" t="str">
        <f>_xlfn.CONCAT(DEC2BIN(IF(ISBLANK(M113), 0, MATCH(M113, 单列下拉值!$B$2:$B$3, 0) - 1)), DEC2BIN(IF(ISBLANK(N113), 0, MATCH(N113, 单列下拉值!$C$2:$C$3, 0) - 1)), DEC2BIN(IF(ISBLANK(O113), 0, MATCH(O113, ALU寄存器选择!$D$2:$D$5, 0) - 1), 2))</f>
        <v>0000</v>
      </c>
      <c r="Y113" t="str">
        <f>_xlfn.CONCAT(DEC2BIN(IF(ISBLANK(P113),0,MATCH(P113,单列下拉值!$D$2:$D$3,0)-1)), DEC2BIN(IF(ISBLANK(Q113), 0, MATCH(Q113, CP选择!$E$2:$E$9, 0) - 1), 3))</f>
        <v>0000</v>
      </c>
      <c r="Z113" t="str">
        <f>_xlfn.CONCAT(DEC2BIN(R113), DEC2BIN(IF(ISBLANK(S113), 0, MATCH(S113, 后继微地址形成!$E$2:$E$9, 0) - 1), 3))</f>
        <v>0000</v>
      </c>
    </row>
    <row r="114" spans="1:26" s="33" customFormat="1" x14ac:dyDescent="0.25">
      <c r="A114" s="36"/>
      <c r="C114" s="33" t="str">
        <f t="shared" si="4"/>
        <v>6F</v>
      </c>
      <c r="D114" s="33" t="str">
        <f t="shared" si="6"/>
        <v>00 00 00</v>
      </c>
      <c r="E114" s="23"/>
      <c r="F114" s="19"/>
      <c r="G114" s="19"/>
      <c r="H114" s="26"/>
      <c r="I114" s="19"/>
      <c r="J114" s="19"/>
      <c r="K114" s="23"/>
      <c r="L114" s="19"/>
      <c r="M114" s="23"/>
      <c r="N114" s="19"/>
      <c r="O114" s="19"/>
      <c r="P114" s="23"/>
      <c r="Q114" s="19"/>
      <c r="R114" s="23"/>
      <c r="S114" s="19"/>
      <c r="T114" s="34"/>
      <c r="U114" s="33" t="str">
        <f t="shared" si="5"/>
        <v>0000</v>
      </c>
      <c r="V114" s="33" t="str">
        <f>_xlfn.CONCAT(DEC2BIN(IF(ISBLANK(I114), 0, MATCH(I114, 运算选择!$E$2:$E$9, 0) - 1), 3), DEC2BIN(IF(ISBLANK(J114), 0, MATCH(J114, 单列下拉值!$A$2:$A$3, 0) - 1), 1))</f>
        <v>0000</v>
      </c>
      <c r="W114" s="33" t="str">
        <f>_xlfn.CONCAT(DEC2BIN(IF(ISBLANK(K114), 0, MATCH(K114, A寄存器选择!$D$2:$D$5, 0) - 1), 2), DEC2BIN(IF(ISBLANK(L114), 0, MATCH(L114, B寄存器选择!$D$2:$D$5, 0) - 1), 2))</f>
        <v>0000</v>
      </c>
      <c r="X114" s="33" t="str">
        <f>_xlfn.CONCAT(DEC2BIN(IF(ISBLANK(M114), 0, MATCH(M114, 单列下拉值!$B$2:$B$3, 0) - 1)), DEC2BIN(IF(ISBLANK(N114), 0, MATCH(N114, 单列下拉值!$C$2:$C$3, 0) - 1)), DEC2BIN(IF(ISBLANK(O114), 0, MATCH(O114, ALU寄存器选择!$D$2:$D$5, 0) - 1), 2))</f>
        <v>0000</v>
      </c>
      <c r="Y114" s="33" t="str">
        <f>_xlfn.CONCAT(DEC2BIN(IF(ISBLANK(P114),0,MATCH(P114,单列下拉值!$D$2:$D$3,0)-1)), DEC2BIN(IF(ISBLANK(Q114), 0, MATCH(Q114, CP选择!$E$2:$E$9, 0) - 1), 3))</f>
        <v>0000</v>
      </c>
      <c r="Z114" s="33" t="str">
        <f>_xlfn.CONCAT(DEC2BIN(R114), DEC2BIN(IF(ISBLANK(S114), 0, MATCH(S114, 后继微地址形成!$E$2:$E$9, 0) - 1), 3))</f>
        <v>0000</v>
      </c>
    </row>
    <row r="115" spans="1:26" x14ac:dyDescent="0.25">
      <c r="A115" s="36" t="s">
        <v>146</v>
      </c>
      <c r="C115" s="27" t="str">
        <f t="shared" si="4"/>
        <v>70</v>
      </c>
      <c r="D115" t="str">
        <f t="shared" si="6"/>
        <v>00 00 00</v>
      </c>
      <c r="U115" t="str">
        <f t="shared" si="5"/>
        <v>0000</v>
      </c>
      <c r="V115" t="str">
        <f>_xlfn.CONCAT(DEC2BIN(IF(ISBLANK(I115), 0, MATCH(I115, 运算选择!$E$2:$E$9, 0) - 1), 3), DEC2BIN(IF(ISBLANK(J115), 0, MATCH(J115, 单列下拉值!$A$2:$A$3, 0) - 1), 1))</f>
        <v>0000</v>
      </c>
      <c r="W115" t="str">
        <f>_xlfn.CONCAT(DEC2BIN(IF(ISBLANK(K115), 0, MATCH(K115, A寄存器选择!$D$2:$D$5, 0) - 1), 2), DEC2BIN(IF(ISBLANK(L115), 0, MATCH(L115, B寄存器选择!$D$2:$D$5, 0) - 1), 2))</f>
        <v>0000</v>
      </c>
      <c r="X115" t="str">
        <f>_xlfn.CONCAT(DEC2BIN(IF(ISBLANK(M115), 0, MATCH(M115, 单列下拉值!$B$2:$B$3, 0) - 1)), DEC2BIN(IF(ISBLANK(N115), 0, MATCH(N115, 单列下拉值!$C$2:$C$3, 0) - 1)), DEC2BIN(IF(ISBLANK(O115), 0, MATCH(O115, ALU寄存器选择!$D$2:$D$5, 0) - 1), 2))</f>
        <v>0000</v>
      </c>
      <c r="Y115" t="str">
        <f>_xlfn.CONCAT(DEC2BIN(IF(ISBLANK(P115),0,MATCH(P115,单列下拉值!$D$2:$D$3,0)-1)), DEC2BIN(IF(ISBLANK(Q115), 0, MATCH(Q115, CP选择!$E$2:$E$9, 0) - 1), 3))</f>
        <v>0000</v>
      </c>
      <c r="Z115" t="str">
        <f>_xlfn.CONCAT(DEC2BIN(R115), DEC2BIN(IF(ISBLANK(S115), 0, MATCH(S115, 后继微地址形成!$E$2:$E$9, 0) - 1), 3))</f>
        <v>0000</v>
      </c>
    </row>
    <row r="116" spans="1:26" s="33" customFormat="1" x14ac:dyDescent="0.25">
      <c r="A116" s="36"/>
      <c r="C116" s="33" t="str">
        <f t="shared" si="4"/>
        <v>71</v>
      </c>
      <c r="D116" s="33" t="str">
        <f t="shared" si="6"/>
        <v>00 00 00</v>
      </c>
      <c r="E116" s="23"/>
      <c r="F116" s="19"/>
      <c r="G116" s="19"/>
      <c r="H116" s="26"/>
      <c r="I116" s="19"/>
      <c r="J116" s="19"/>
      <c r="K116" s="23"/>
      <c r="L116" s="19"/>
      <c r="M116" s="23"/>
      <c r="N116" s="19"/>
      <c r="O116" s="19"/>
      <c r="P116" s="23"/>
      <c r="Q116" s="19"/>
      <c r="R116" s="23"/>
      <c r="S116" s="19"/>
      <c r="T116" s="34"/>
      <c r="U116" s="33" t="str">
        <f t="shared" si="5"/>
        <v>0000</v>
      </c>
      <c r="V116" s="33" t="str">
        <f>_xlfn.CONCAT(DEC2BIN(IF(ISBLANK(I116), 0, MATCH(I116, 运算选择!$E$2:$E$9, 0) - 1), 3), DEC2BIN(IF(ISBLANK(J116), 0, MATCH(J116, 单列下拉值!$A$2:$A$3, 0) - 1), 1))</f>
        <v>0000</v>
      </c>
      <c r="W116" s="33" t="str">
        <f>_xlfn.CONCAT(DEC2BIN(IF(ISBLANK(K116), 0, MATCH(K116, A寄存器选择!$D$2:$D$5, 0) - 1), 2), DEC2BIN(IF(ISBLANK(L116), 0, MATCH(L116, B寄存器选择!$D$2:$D$5, 0) - 1), 2))</f>
        <v>0000</v>
      </c>
      <c r="X116" s="33" t="str">
        <f>_xlfn.CONCAT(DEC2BIN(IF(ISBLANK(M116), 0, MATCH(M116, 单列下拉值!$B$2:$B$3, 0) - 1)), DEC2BIN(IF(ISBLANK(N116), 0, MATCH(N116, 单列下拉值!$C$2:$C$3, 0) - 1)), DEC2BIN(IF(ISBLANK(O116), 0, MATCH(O116, ALU寄存器选择!$D$2:$D$5, 0) - 1), 2))</f>
        <v>0000</v>
      </c>
      <c r="Y116" s="33" t="str">
        <f>_xlfn.CONCAT(DEC2BIN(IF(ISBLANK(P116),0,MATCH(P116,单列下拉值!$D$2:$D$3,0)-1)), DEC2BIN(IF(ISBLANK(Q116), 0, MATCH(Q116, CP选择!$E$2:$E$9, 0) - 1), 3))</f>
        <v>0000</v>
      </c>
      <c r="Z116" s="33" t="str">
        <f>_xlfn.CONCAT(DEC2BIN(R116), DEC2BIN(IF(ISBLANK(S116), 0, MATCH(S116, 后继微地址形成!$E$2:$E$9, 0) - 1), 3))</f>
        <v>0000</v>
      </c>
    </row>
    <row r="117" spans="1:26" x14ac:dyDescent="0.25">
      <c r="A117" s="36"/>
      <c r="C117" t="str">
        <f t="shared" si="4"/>
        <v>72</v>
      </c>
      <c r="D117" t="str">
        <f t="shared" si="6"/>
        <v>00 00 00</v>
      </c>
      <c r="U117" t="str">
        <f t="shared" si="5"/>
        <v>0000</v>
      </c>
      <c r="V117" t="str">
        <f>_xlfn.CONCAT(DEC2BIN(IF(ISBLANK(I117), 0, MATCH(I117, 运算选择!$E$2:$E$9, 0) - 1), 3), DEC2BIN(IF(ISBLANK(J117), 0, MATCH(J117, 单列下拉值!$A$2:$A$3, 0) - 1), 1))</f>
        <v>0000</v>
      </c>
      <c r="W117" t="str">
        <f>_xlfn.CONCAT(DEC2BIN(IF(ISBLANK(K117), 0, MATCH(K117, A寄存器选择!$D$2:$D$5, 0) - 1), 2), DEC2BIN(IF(ISBLANK(L117), 0, MATCH(L117, B寄存器选择!$D$2:$D$5, 0) - 1), 2))</f>
        <v>0000</v>
      </c>
      <c r="X117" t="str">
        <f>_xlfn.CONCAT(DEC2BIN(IF(ISBLANK(M117), 0, MATCH(M117, 单列下拉值!$B$2:$B$3, 0) - 1)), DEC2BIN(IF(ISBLANK(N117), 0, MATCH(N117, 单列下拉值!$C$2:$C$3, 0) - 1)), DEC2BIN(IF(ISBLANK(O117), 0, MATCH(O117, ALU寄存器选择!$D$2:$D$5, 0) - 1), 2))</f>
        <v>0000</v>
      </c>
      <c r="Y117" t="str">
        <f>_xlfn.CONCAT(DEC2BIN(IF(ISBLANK(P117),0,MATCH(P117,单列下拉值!$D$2:$D$3,0)-1)), DEC2BIN(IF(ISBLANK(Q117), 0, MATCH(Q117, CP选择!$E$2:$E$9, 0) - 1), 3))</f>
        <v>0000</v>
      </c>
      <c r="Z117" t="str">
        <f>_xlfn.CONCAT(DEC2BIN(R117), DEC2BIN(IF(ISBLANK(S117), 0, MATCH(S117, 后继微地址形成!$E$2:$E$9, 0) - 1), 3))</f>
        <v>0000</v>
      </c>
    </row>
    <row r="118" spans="1:26" s="33" customFormat="1" x14ac:dyDescent="0.25">
      <c r="A118" s="36"/>
      <c r="C118" s="33" t="str">
        <f t="shared" si="4"/>
        <v>73</v>
      </c>
      <c r="D118" s="33" t="str">
        <f t="shared" si="6"/>
        <v>00 00 00</v>
      </c>
      <c r="E118" s="23"/>
      <c r="F118" s="19"/>
      <c r="G118" s="19"/>
      <c r="H118" s="26"/>
      <c r="I118" s="19"/>
      <c r="J118" s="19"/>
      <c r="K118" s="23"/>
      <c r="L118" s="19"/>
      <c r="M118" s="23"/>
      <c r="N118" s="19"/>
      <c r="O118" s="19"/>
      <c r="P118" s="23"/>
      <c r="Q118" s="19"/>
      <c r="R118" s="23"/>
      <c r="S118" s="19"/>
      <c r="T118" s="34"/>
      <c r="U118" s="33" t="str">
        <f t="shared" si="5"/>
        <v>0000</v>
      </c>
      <c r="V118" s="33" t="str">
        <f>_xlfn.CONCAT(DEC2BIN(IF(ISBLANK(I118), 0, MATCH(I118, 运算选择!$E$2:$E$9, 0) - 1), 3), DEC2BIN(IF(ISBLANK(J118), 0, MATCH(J118, 单列下拉值!$A$2:$A$3, 0) - 1), 1))</f>
        <v>0000</v>
      </c>
      <c r="W118" s="33" t="str">
        <f>_xlfn.CONCAT(DEC2BIN(IF(ISBLANK(K118), 0, MATCH(K118, A寄存器选择!$D$2:$D$5, 0) - 1), 2), DEC2BIN(IF(ISBLANK(L118), 0, MATCH(L118, B寄存器选择!$D$2:$D$5, 0) - 1), 2))</f>
        <v>0000</v>
      </c>
      <c r="X118" s="33" t="str">
        <f>_xlfn.CONCAT(DEC2BIN(IF(ISBLANK(M118), 0, MATCH(M118, 单列下拉值!$B$2:$B$3, 0) - 1)), DEC2BIN(IF(ISBLANK(N118), 0, MATCH(N118, 单列下拉值!$C$2:$C$3, 0) - 1)), DEC2BIN(IF(ISBLANK(O118), 0, MATCH(O118, ALU寄存器选择!$D$2:$D$5, 0) - 1), 2))</f>
        <v>0000</v>
      </c>
      <c r="Y118" s="33" t="str">
        <f>_xlfn.CONCAT(DEC2BIN(IF(ISBLANK(P118),0,MATCH(P118,单列下拉值!$D$2:$D$3,0)-1)), DEC2BIN(IF(ISBLANK(Q118), 0, MATCH(Q118, CP选择!$E$2:$E$9, 0) - 1), 3))</f>
        <v>0000</v>
      </c>
      <c r="Z118" s="33" t="str">
        <f>_xlfn.CONCAT(DEC2BIN(R118), DEC2BIN(IF(ISBLANK(S118), 0, MATCH(S118, 后继微地址形成!$E$2:$E$9, 0) - 1), 3))</f>
        <v>0000</v>
      </c>
    </row>
    <row r="119" spans="1:26" x14ac:dyDescent="0.25">
      <c r="A119" s="36"/>
      <c r="C119" t="str">
        <f t="shared" si="4"/>
        <v>74</v>
      </c>
      <c r="D119" t="str">
        <f t="shared" si="6"/>
        <v>00 00 00</v>
      </c>
      <c r="U119" t="str">
        <f t="shared" si="5"/>
        <v>0000</v>
      </c>
      <c r="V119" t="str">
        <f>_xlfn.CONCAT(DEC2BIN(IF(ISBLANK(I119), 0, MATCH(I119, 运算选择!$E$2:$E$9, 0) - 1), 3), DEC2BIN(IF(ISBLANK(J119), 0, MATCH(J119, 单列下拉值!$A$2:$A$3, 0) - 1), 1))</f>
        <v>0000</v>
      </c>
      <c r="W119" t="str">
        <f>_xlfn.CONCAT(DEC2BIN(IF(ISBLANK(K119), 0, MATCH(K119, A寄存器选择!$D$2:$D$5, 0) - 1), 2), DEC2BIN(IF(ISBLANK(L119), 0, MATCH(L119, B寄存器选择!$D$2:$D$5, 0) - 1), 2))</f>
        <v>0000</v>
      </c>
      <c r="X119" t="str">
        <f>_xlfn.CONCAT(DEC2BIN(IF(ISBLANK(M119), 0, MATCH(M119, 单列下拉值!$B$2:$B$3, 0) - 1)), DEC2BIN(IF(ISBLANK(N119), 0, MATCH(N119, 单列下拉值!$C$2:$C$3, 0) - 1)), DEC2BIN(IF(ISBLANK(O119), 0, MATCH(O119, ALU寄存器选择!$D$2:$D$5, 0) - 1), 2))</f>
        <v>0000</v>
      </c>
      <c r="Y119" t="str">
        <f>_xlfn.CONCAT(DEC2BIN(IF(ISBLANK(P119),0,MATCH(P119,单列下拉值!$D$2:$D$3,0)-1)), DEC2BIN(IF(ISBLANK(Q119), 0, MATCH(Q119, CP选择!$E$2:$E$9, 0) - 1), 3))</f>
        <v>0000</v>
      </c>
      <c r="Z119" t="str">
        <f>_xlfn.CONCAT(DEC2BIN(R119), DEC2BIN(IF(ISBLANK(S119), 0, MATCH(S119, 后继微地址形成!$E$2:$E$9, 0) - 1), 3))</f>
        <v>0000</v>
      </c>
    </row>
    <row r="120" spans="1:26" s="33" customFormat="1" x14ac:dyDescent="0.25">
      <c r="A120" s="36"/>
      <c r="C120" s="33" t="str">
        <f t="shared" si="4"/>
        <v>75</v>
      </c>
      <c r="D120" s="33" t="str">
        <f t="shared" si="6"/>
        <v>00 00 00</v>
      </c>
      <c r="E120" s="23"/>
      <c r="F120" s="19"/>
      <c r="G120" s="19"/>
      <c r="H120" s="26"/>
      <c r="I120" s="19"/>
      <c r="J120" s="19"/>
      <c r="K120" s="23"/>
      <c r="L120" s="19"/>
      <c r="M120" s="23"/>
      <c r="N120" s="19"/>
      <c r="O120" s="19"/>
      <c r="P120" s="23"/>
      <c r="Q120" s="19"/>
      <c r="R120" s="23"/>
      <c r="S120" s="19"/>
      <c r="T120" s="34"/>
      <c r="U120" s="33" t="str">
        <f t="shared" si="5"/>
        <v>0000</v>
      </c>
      <c r="V120" s="33" t="str">
        <f>_xlfn.CONCAT(DEC2BIN(IF(ISBLANK(I120), 0, MATCH(I120, 运算选择!$E$2:$E$9, 0) - 1), 3), DEC2BIN(IF(ISBLANK(J120), 0, MATCH(J120, 单列下拉值!$A$2:$A$3, 0) - 1), 1))</f>
        <v>0000</v>
      </c>
      <c r="W120" s="33" t="str">
        <f>_xlfn.CONCAT(DEC2BIN(IF(ISBLANK(K120), 0, MATCH(K120, A寄存器选择!$D$2:$D$5, 0) - 1), 2), DEC2BIN(IF(ISBLANK(L120), 0, MATCH(L120, B寄存器选择!$D$2:$D$5, 0) - 1), 2))</f>
        <v>0000</v>
      </c>
      <c r="X120" s="33" t="str">
        <f>_xlfn.CONCAT(DEC2BIN(IF(ISBLANK(M120), 0, MATCH(M120, 单列下拉值!$B$2:$B$3, 0) - 1)), DEC2BIN(IF(ISBLANK(N120), 0, MATCH(N120, 单列下拉值!$C$2:$C$3, 0) - 1)), DEC2BIN(IF(ISBLANK(O120), 0, MATCH(O120, ALU寄存器选择!$D$2:$D$5, 0) - 1), 2))</f>
        <v>0000</v>
      </c>
      <c r="Y120" s="33" t="str">
        <f>_xlfn.CONCAT(DEC2BIN(IF(ISBLANK(P120),0,MATCH(P120,单列下拉值!$D$2:$D$3,0)-1)), DEC2BIN(IF(ISBLANK(Q120), 0, MATCH(Q120, CP选择!$E$2:$E$9, 0) - 1), 3))</f>
        <v>0000</v>
      </c>
      <c r="Z120" s="33" t="str">
        <f>_xlfn.CONCAT(DEC2BIN(R120), DEC2BIN(IF(ISBLANK(S120), 0, MATCH(S120, 后继微地址形成!$E$2:$E$9, 0) - 1), 3))</f>
        <v>0000</v>
      </c>
    </row>
    <row r="121" spans="1:26" x14ac:dyDescent="0.25">
      <c r="A121" s="36"/>
      <c r="C121" t="str">
        <f t="shared" si="4"/>
        <v>76</v>
      </c>
      <c r="D121" t="str">
        <f t="shared" si="6"/>
        <v>00 00 00</v>
      </c>
      <c r="U121" t="str">
        <f t="shared" si="5"/>
        <v>0000</v>
      </c>
      <c r="V121" t="str">
        <f>_xlfn.CONCAT(DEC2BIN(IF(ISBLANK(I121), 0, MATCH(I121, 运算选择!$E$2:$E$9, 0) - 1), 3), DEC2BIN(IF(ISBLANK(J121), 0, MATCH(J121, 单列下拉值!$A$2:$A$3, 0) - 1), 1))</f>
        <v>0000</v>
      </c>
      <c r="W121" t="str">
        <f>_xlfn.CONCAT(DEC2BIN(IF(ISBLANK(K121), 0, MATCH(K121, A寄存器选择!$D$2:$D$5, 0) - 1), 2), DEC2BIN(IF(ISBLANK(L121), 0, MATCH(L121, B寄存器选择!$D$2:$D$5, 0) - 1), 2))</f>
        <v>0000</v>
      </c>
      <c r="X121" t="str">
        <f>_xlfn.CONCAT(DEC2BIN(IF(ISBLANK(M121), 0, MATCH(M121, 单列下拉值!$B$2:$B$3, 0) - 1)), DEC2BIN(IF(ISBLANK(N121), 0, MATCH(N121, 单列下拉值!$C$2:$C$3, 0) - 1)), DEC2BIN(IF(ISBLANK(O121), 0, MATCH(O121, ALU寄存器选择!$D$2:$D$5, 0) - 1), 2))</f>
        <v>0000</v>
      </c>
      <c r="Y121" t="str">
        <f>_xlfn.CONCAT(DEC2BIN(IF(ISBLANK(P121),0,MATCH(P121,单列下拉值!$D$2:$D$3,0)-1)), DEC2BIN(IF(ISBLANK(Q121), 0, MATCH(Q121, CP选择!$E$2:$E$9, 0) - 1), 3))</f>
        <v>0000</v>
      </c>
      <c r="Z121" t="str">
        <f>_xlfn.CONCAT(DEC2BIN(R121), DEC2BIN(IF(ISBLANK(S121), 0, MATCH(S121, 后继微地址形成!$E$2:$E$9, 0) - 1), 3))</f>
        <v>0000</v>
      </c>
    </row>
    <row r="122" spans="1:26" s="33" customFormat="1" x14ac:dyDescent="0.25">
      <c r="A122" s="36"/>
      <c r="C122" s="33" t="str">
        <f t="shared" si="4"/>
        <v>77</v>
      </c>
      <c r="D122" s="33" t="str">
        <f t="shared" si="6"/>
        <v>00 00 00</v>
      </c>
      <c r="E122" s="23"/>
      <c r="F122" s="19"/>
      <c r="G122" s="19"/>
      <c r="H122" s="26"/>
      <c r="I122" s="19"/>
      <c r="J122" s="19"/>
      <c r="K122" s="23"/>
      <c r="L122" s="19"/>
      <c r="M122" s="23"/>
      <c r="N122" s="19"/>
      <c r="O122" s="19"/>
      <c r="P122" s="23"/>
      <c r="Q122" s="19"/>
      <c r="R122" s="23"/>
      <c r="S122" s="19"/>
      <c r="T122" s="34"/>
      <c r="U122" s="33" t="str">
        <f t="shared" si="5"/>
        <v>0000</v>
      </c>
      <c r="V122" s="33" t="str">
        <f>_xlfn.CONCAT(DEC2BIN(IF(ISBLANK(I122), 0, MATCH(I122, 运算选择!$E$2:$E$9, 0) - 1), 3), DEC2BIN(IF(ISBLANK(J122), 0, MATCH(J122, 单列下拉值!$A$2:$A$3, 0) - 1), 1))</f>
        <v>0000</v>
      </c>
      <c r="W122" s="33" t="str">
        <f>_xlfn.CONCAT(DEC2BIN(IF(ISBLANK(K122), 0, MATCH(K122, A寄存器选择!$D$2:$D$5, 0) - 1), 2), DEC2BIN(IF(ISBLANK(L122), 0, MATCH(L122, B寄存器选择!$D$2:$D$5, 0) - 1), 2))</f>
        <v>0000</v>
      </c>
      <c r="X122" s="33" t="str">
        <f>_xlfn.CONCAT(DEC2BIN(IF(ISBLANK(M122), 0, MATCH(M122, 单列下拉值!$B$2:$B$3, 0) - 1)), DEC2BIN(IF(ISBLANK(N122), 0, MATCH(N122, 单列下拉值!$C$2:$C$3, 0) - 1)), DEC2BIN(IF(ISBLANK(O122), 0, MATCH(O122, ALU寄存器选择!$D$2:$D$5, 0) - 1), 2))</f>
        <v>0000</v>
      </c>
      <c r="Y122" s="33" t="str">
        <f>_xlfn.CONCAT(DEC2BIN(IF(ISBLANK(P122),0,MATCH(P122,单列下拉值!$D$2:$D$3,0)-1)), DEC2BIN(IF(ISBLANK(Q122), 0, MATCH(Q122, CP选择!$E$2:$E$9, 0) - 1), 3))</f>
        <v>0000</v>
      </c>
      <c r="Z122" s="33" t="str">
        <f>_xlfn.CONCAT(DEC2BIN(R122), DEC2BIN(IF(ISBLANK(S122), 0, MATCH(S122, 后继微地址形成!$E$2:$E$9, 0) - 1), 3))</f>
        <v>0000</v>
      </c>
    </row>
    <row r="123" spans="1:26" x14ac:dyDescent="0.25">
      <c r="A123" s="36"/>
      <c r="C123" t="str">
        <f t="shared" si="4"/>
        <v>78</v>
      </c>
      <c r="D123" t="str">
        <f t="shared" si="6"/>
        <v>00 00 00</v>
      </c>
      <c r="U123" t="str">
        <f t="shared" si="5"/>
        <v>0000</v>
      </c>
      <c r="V123" t="str">
        <f>_xlfn.CONCAT(DEC2BIN(IF(ISBLANK(I123), 0, MATCH(I123, 运算选择!$E$2:$E$9, 0) - 1), 3), DEC2BIN(IF(ISBLANK(J123), 0, MATCH(J123, 单列下拉值!$A$2:$A$3, 0) - 1), 1))</f>
        <v>0000</v>
      </c>
      <c r="W123" t="str">
        <f>_xlfn.CONCAT(DEC2BIN(IF(ISBLANK(K123), 0, MATCH(K123, A寄存器选择!$D$2:$D$5, 0) - 1), 2), DEC2BIN(IF(ISBLANK(L123), 0, MATCH(L123, B寄存器选择!$D$2:$D$5, 0) - 1), 2))</f>
        <v>0000</v>
      </c>
      <c r="X123" t="str">
        <f>_xlfn.CONCAT(DEC2BIN(IF(ISBLANK(M123), 0, MATCH(M123, 单列下拉值!$B$2:$B$3, 0) - 1)), DEC2BIN(IF(ISBLANK(N123), 0, MATCH(N123, 单列下拉值!$C$2:$C$3, 0) - 1)), DEC2BIN(IF(ISBLANK(O123), 0, MATCH(O123, ALU寄存器选择!$D$2:$D$5, 0) - 1), 2))</f>
        <v>0000</v>
      </c>
      <c r="Y123" t="str">
        <f>_xlfn.CONCAT(DEC2BIN(IF(ISBLANK(P123),0,MATCH(P123,单列下拉值!$D$2:$D$3,0)-1)), DEC2BIN(IF(ISBLANK(Q123), 0, MATCH(Q123, CP选择!$E$2:$E$9, 0) - 1), 3))</f>
        <v>0000</v>
      </c>
      <c r="Z123" t="str">
        <f>_xlfn.CONCAT(DEC2BIN(R123), DEC2BIN(IF(ISBLANK(S123), 0, MATCH(S123, 后继微地址形成!$E$2:$E$9, 0) - 1), 3))</f>
        <v>0000</v>
      </c>
    </row>
    <row r="124" spans="1:26" s="33" customFormat="1" x14ac:dyDescent="0.25">
      <c r="A124" s="36"/>
      <c r="C124" s="33" t="str">
        <f t="shared" si="4"/>
        <v>79</v>
      </c>
      <c r="D124" s="33" t="str">
        <f t="shared" si="6"/>
        <v>00 00 00</v>
      </c>
      <c r="E124" s="23"/>
      <c r="F124" s="19"/>
      <c r="G124" s="19"/>
      <c r="H124" s="26"/>
      <c r="I124" s="19"/>
      <c r="J124" s="19"/>
      <c r="K124" s="23"/>
      <c r="L124" s="19"/>
      <c r="M124" s="23"/>
      <c r="N124" s="19"/>
      <c r="O124" s="19"/>
      <c r="P124" s="23"/>
      <c r="Q124" s="19"/>
      <c r="R124" s="23"/>
      <c r="S124" s="19"/>
      <c r="T124" s="34"/>
      <c r="U124" s="33" t="str">
        <f t="shared" si="5"/>
        <v>0000</v>
      </c>
      <c r="V124" s="33" t="str">
        <f>_xlfn.CONCAT(DEC2BIN(IF(ISBLANK(I124), 0, MATCH(I124, 运算选择!$E$2:$E$9, 0) - 1), 3), DEC2BIN(IF(ISBLANK(J124), 0, MATCH(J124, 单列下拉值!$A$2:$A$3, 0) - 1), 1))</f>
        <v>0000</v>
      </c>
      <c r="W124" s="33" t="str">
        <f>_xlfn.CONCAT(DEC2BIN(IF(ISBLANK(K124), 0, MATCH(K124, A寄存器选择!$D$2:$D$5, 0) - 1), 2), DEC2BIN(IF(ISBLANK(L124), 0, MATCH(L124, B寄存器选择!$D$2:$D$5, 0) - 1), 2))</f>
        <v>0000</v>
      </c>
      <c r="X124" s="33" t="str">
        <f>_xlfn.CONCAT(DEC2BIN(IF(ISBLANK(M124), 0, MATCH(M124, 单列下拉值!$B$2:$B$3, 0) - 1)), DEC2BIN(IF(ISBLANK(N124), 0, MATCH(N124, 单列下拉值!$C$2:$C$3, 0) - 1)), DEC2BIN(IF(ISBLANK(O124), 0, MATCH(O124, ALU寄存器选择!$D$2:$D$5, 0) - 1), 2))</f>
        <v>0000</v>
      </c>
      <c r="Y124" s="33" t="str">
        <f>_xlfn.CONCAT(DEC2BIN(IF(ISBLANK(P124),0,MATCH(P124,单列下拉值!$D$2:$D$3,0)-1)), DEC2BIN(IF(ISBLANK(Q124), 0, MATCH(Q124, CP选择!$E$2:$E$9, 0) - 1), 3))</f>
        <v>0000</v>
      </c>
      <c r="Z124" s="33" t="str">
        <f>_xlfn.CONCAT(DEC2BIN(R124), DEC2BIN(IF(ISBLANK(S124), 0, MATCH(S124, 后继微地址形成!$E$2:$E$9, 0) - 1), 3))</f>
        <v>0000</v>
      </c>
    </row>
    <row r="125" spans="1:26" x14ac:dyDescent="0.25">
      <c r="A125" s="36"/>
      <c r="C125" t="str">
        <f t="shared" si="4"/>
        <v>7A</v>
      </c>
      <c r="D125" t="str">
        <f t="shared" si="6"/>
        <v>00 00 00</v>
      </c>
      <c r="U125" t="str">
        <f t="shared" si="5"/>
        <v>0000</v>
      </c>
      <c r="V125" t="str">
        <f>_xlfn.CONCAT(DEC2BIN(IF(ISBLANK(I125), 0, MATCH(I125, 运算选择!$E$2:$E$9, 0) - 1), 3), DEC2BIN(IF(ISBLANK(J125), 0, MATCH(J125, 单列下拉值!$A$2:$A$3, 0) - 1), 1))</f>
        <v>0000</v>
      </c>
      <c r="W125" t="str">
        <f>_xlfn.CONCAT(DEC2BIN(IF(ISBLANK(K125), 0, MATCH(K125, A寄存器选择!$D$2:$D$5, 0) - 1), 2), DEC2BIN(IF(ISBLANK(L125), 0, MATCH(L125, B寄存器选择!$D$2:$D$5, 0) - 1), 2))</f>
        <v>0000</v>
      </c>
      <c r="X125" t="str">
        <f>_xlfn.CONCAT(DEC2BIN(IF(ISBLANK(M125), 0, MATCH(M125, 单列下拉值!$B$2:$B$3, 0) - 1)), DEC2BIN(IF(ISBLANK(N125), 0, MATCH(N125, 单列下拉值!$C$2:$C$3, 0) - 1)), DEC2BIN(IF(ISBLANK(O125), 0, MATCH(O125, ALU寄存器选择!$D$2:$D$5, 0) - 1), 2))</f>
        <v>0000</v>
      </c>
      <c r="Y125" t="str">
        <f>_xlfn.CONCAT(DEC2BIN(IF(ISBLANK(P125),0,MATCH(P125,单列下拉值!$D$2:$D$3,0)-1)), DEC2BIN(IF(ISBLANK(Q125), 0, MATCH(Q125, CP选择!$E$2:$E$9, 0) - 1), 3))</f>
        <v>0000</v>
      </c>
      <c r="Z125" t="str">
        <f>_xlfn.CONCAT(DEC2BIN(R125), DEC2BIN(IF(ISBLANK(S125), 0, MATCH(S125, 后继微地址形成!$E$2:$E$9, 0) - 1), 3))</f>
        <v>0000</v>
      </c>
    </row>
    <row r="126" spans="1:26" s="33" customFormat="1" x14ac:dyDescent="0.25">
      <c r="A126" s="36"/>
      <c r="C126" s="33" t="str">
        <f t="shared" si="4"/>
        <v>7B</v>
      </c>
      <c r="D126" s="33" t="str">
        <f t="shared" si="6"/>
        <v>00 00 00</v>
      </c>
      <c r="E126" s="23"/>
      <c r="F126" s="19"/>
      <c r="G126" s="19"/>
      <c r="H126" s="26"/>
      <c r="I126" s="19"/>
      <c r="J126" s="19"/>
      <c r="K126" s="23"/>
      <c r="L126" s="19"/>
      <c r="M126" s="23"/>
      <c r="N126" s="19"/>
      <c r="O126" s="19"/>
      <c r="P126" s="23"/>
      <c r="Q126" s="19"/>
      <c r="R126" s="23"/>
      <c r="S126" s="19"/>
      <c r="T126" s="34"/>
      <c r="U126" s="33" t="str">
        <f t="shared" si="5"/>
        <v>0000</v>
      </c>
      <c r="V126" s="33" t="str">
        <f>_xlfn.CONCAT(DEC2BIN(IF(ISBLANK(I126), 0, MATCH(I126, 运算选择!$E$2:$E$9, 0) - 1), 3), DEC2BIN(IF(ISBLANK(J126), 0, MATCH(J126, 单列下拉值!$A$2:$A$3, 0) - 1), 1))</f>
        <v>0000</v>
      </c>
      <c r="W126" s="33" t="str">
        <f>_xlfn.CONCAT(DEC2BIN(IF(ISBLANK(K126), 0, MATCH(K126, A寄存器选择!$D$2:$D$5, 0) - 1), 2), DEC2BIN(IF(ISBLANK(L126), 0, MATCH(L126, B寄存器选择!$D$2:$D$5, 0) - 1), 2))</f>
        <v>0000</v>
      </c>
      <c r="X126" s="33" t="str">
        <f>_xlfn.CONCAT(DEC2BIN(IF(ISBLANK(M126), 0, MATCH(M126, 单列下拉值!$B$2:$B$3, 0) - 1)), DEC2BIN(IF(ISBLANK(N126), 0, MATCH(N126, 单列下拉值!$C$2:$C$3, 0) - 1)), DEC2BIN(IF(ISBLANK(O126), 0, MATCH(O126, ALU寄存器选择!$D$2:$D$5, 0) - 1), 2))</f>
        <v>0000</v>
      </c>
      <c r="Y126" s="33" t="str">
        <f>_xlfn.CONCAT(DEC2BIN(IF(ISBLANK(P126),0,MATCH(P126,单列下拉值!$D$2:$D$3,0)-1)), DEC2BIN(IF(ISBLANK(Q126), 0, MATCH(Q126, CP选择!$E$2:$E$9, 0) - 1), 3))</f>
        <v>0000</v>
      </c>
      <c r="Z126" s="33" t="str">
        <f>_xlfn.CONCAT(DEC2BIN(R126), DEC2BIN(IF(ISBLANK(S126), 0, MATCH(S126, 后继微地址形成!$E$2:$E$9, 0) - 1), 3))</f>
        <v>0000</v>
      </c>
    </row>
    <row r="127" spans="1:26" x14ac:dyDescent="0.25">
      <c r="A127" s="36"/>
      <c r="C127" t="str">
        <f t="shared" si="4"/>
        <v>7C</v>
      </c>
      <c r="D127" t="str">
        <f t="shared" si="6"/>
        <v>00 00 00</v>
      </c>
      <c r="U127" t="str">
        <f t="shared" si="5"/>
        <v>0000</v>
      </c>
      <c r="V127" t="str">
        <f>_xlfn.CONCAT(DEC2BIN(IF(ISBLANK(I127), 0, MATCH(I127, 运算选择!$E$2:$E$9, 0) - 1), 3), DEC2BIN(IF(ISBLANK(J127), 0, MATCH(J127, 单列下拉值!$A$2:$A$3, 0) - 1), 1))</f>
        <v>0000</v>
      </c>
      <c r="W127" t="str">
        <f>_xlfn.CONCAT(DEC2BIN(IF(ISBLANK(K127), 0, MATCH(K127, A寄存器选择!$D$2:$D$5, 0) - 1), 2), DEC2BIN(IF(ISBLANK(L127), 0, MATCH(L127, B寄存器选择!$D$2:$D$5, 0) - 1), 2))</f>
        <v>0000</v>
      </c>
      <c r="X127" t="str">
        <f>_xlfn.CONCAT(DEC2BIN(IF(ISBLANK(M127), 0, MATCH(M127, 单列下拉值!$B$2:$B$3, 0) - 1)), DEC2BIN(IF(ISBLANK(N127), 0, MATCH(N127, 单列下拉值!$C$2:$C$3, 0) - 1)), DEC2BIN(IF(ISBLANK(O127), 0, MATCH(O127, ALU寄存器选择!$D$2:$D$5, 0) - 1), 2))</f>
        <v>0000</v>
      </c>
      <c r="Y127" t="str">
        <f>_xlfn.CONCAT(DEC2BIN(IF(ISBLANK(P127),0,MATCH(P127,单列下拉值!$D$2:$D$3,0)-1)), DEC2BIN(IF(ISBLANK(Q127), 0, MATCH(Q127, CP选择!$E$2:$E$9, 0) - 1), 3))</f>
        <v>0000</v>
      </c>
      <c r="Z127" t="str">
        <f>_xlfn.CONCAT(DEC2BIN(R127), DEC2BIN(IF(ISBLANK(S127), 0, MATCH(S127, 后继微地址形成!$E$2:$E$9, 0) - 1), 3))</f>
        <v>0000</v>
      </c>
    </row>
    <row r="128" spans="1:26" s="33" customFormat="1" x14ac:dyDescent="0.25">
      <c r="A128" s="36"/>
      <c r="C128" s="33" t="str">
        <f t="shared" si="4"/>
        <v>7D</v>
      </c>
      <c r="D128" s="33" t="str">
        <f t="shared" ref="D128:D144" si="7">_xlfn.CONCAT(BIN2HEX(U128), BIN2HEX(V128), " ", BIN2HEX(W128), BIN2HEX(X128), " ", BIN2HEX(Y128), BIN2HEX(Z128))</f>
        <v>00 00 00</v>
      </c>
      <c r="E128" s="23"/>
      <c r="F128" s="19"/>
      <c r="G128" s="19"/>
      <c r="H128" s="26"/>
      <c r="I128" s="19"/>
      <c r="J128" s="19"/>
      <c r="K128" s="23"/>
      <c r="L128" s="19"/>
      <c r="M128" s="23"/>
      <c r="N128" s="19"/>
      <c r="O128" s="19"/>
      <c r="P128" s="23"/>
      <c r="Q128" s="19"/>
      <c r="R128" s="23"/>
      <c r="S128" s="19"/>
      <c r="T128" s="34"/>
      <c r="U128" s="33" t="str">
        <f t="shared" si="5"/>
        <v>0000</v>
      </c>
      <c r="V128" s="33" t="str">
        <f>_xlfn.CONCAT(DEC2BIN(IF(ISBLANK(I128), 0, MATCH(I128, 运算选择!$E$2:$E$9, 0) - 1), 3), DEC2BIN(IF(ISBLANK(J128), 0, MATCH(J128, 单列下拉值!$A$2:$A$3, 0) - 1), 1))</f>
        <v>0000</v>
      </c>
      <c r="W128" s="33" t="str">
        <f>_xlfn.CONCAT(DEC2BIN(IF(ISBLANK(K128), 0, MATCH(K128, A寄存器选择!$D$2:$D$5, 0) - 1), 2), DEC2BIN(IF(ISBLANK(L128), 0, MATCH(L128, B寄存器选择!$D$2:$D$5, 0) - 1), 2))</f>
        <v>0000</v>
      </c>
      <c r="X128" s="33" t="str">
        <f>_xlfn.CONCAT(DEC2BIN(IF(ISBLANK(M128), 0, MATCH(M128, 单列下拉值!$B$2:$B$3, 0) - 1)), DEC2BIN(IF(ISBLANK(N128), 0, MATCH(N128, 单列下拉值!$C$2:$C$3, 0) - 1)), DEC2BIN(IF(ISBLANK(O128), 0, MATCH(O128, ALU寄存器选择!$D$2:$D$5, 0) - 1), 2))</f>
        <v>0000</v>
      </c>
      <c r="Y128" s="33" t="str">
        <f>_xlfn.CONCAT(DEC2BIN(IF(ISBLANK(P128),0,MATCH(P128,单列下拉值!$D$2:$D$3,0)-1)), DEC2BIN(IF(ISBLANK(Q128), 0, MATCH(Q128, CP选择!$E$2:$E$9, 0) - 1), 3))</f>
        <v>0000</v>
      </c>
      <c r="Z128" s="33" t="str">
        <f>_xlfn.CONCAT(DEC2BIN(R128), DEC2BIN(IF(ISBLANK(S128), 0, MATCH(S128, 后继微地址形成!$E$2:$E$9, 0) - 1), 3))</f>
        <v>0000</v>
      </c>
    </row>
    <row r="129" spans="1:26" x14ac:dyDescent="0.25">
      <c r="A129" s="36"/>
      <c r="C129" t="str">
        <f t="shared" si="4"/>
        <v>7E</v>
      </c>
      <c r="D129" t="str">
        <f t="shared" si="7"/>
        <v>00 00 00</v>
      </c>
      <c r="U129" t="str">
        <f t="shared" si="5"/>
        <v>0000</v>
      </c>
      <c r="V129" t="str">
        <f>_xlfn.CONCAT(DEC2BIN(IF(ISBLANK(I129), 0, MATCH(I129, 运算选择!$E$2:$E$9, 0) - 1), 3), DEC2BIN(IF(ISBLANK(J129), 0, MATCH(J129, 单列下拉值!$A$2:$A$3, 0) - 1), 1))</f>
        <v>0000</v>
      </c>
      <c r="W129" t="str">
        <f>_xlfn.CONCAT(DEC2BIN(IF(ISBLANK(K129), 0, MATCH(K129, A寄存器选择!$D$2:$D$5, 0) - 1), 2), DEC2BIN(IF(ISBLANK(L129), 0, MATCH(L129, B寄存器选择!$D$2:$D$5, 0) - 1), 2))</f>
        <v>0000</v>
      </c>
      <c r="X129" t="str">
        <f>_xlfn.CONCAT(DEC2BIN(IF(ISBLANK(M129), 0, MATCH(M129, 单列下拉值!$B$2:$B$3, 0) - 1)), DEC2BIN(IF(ISBLANK(N129), 0, MATCH(N129, 单列下拉值!$C$2:$C$3, 0) - 1)), DEC2BIN(IF(ISBLANK(O129), 0, MATCH(O129, ALU寄存器选择!$D$2:$D$5, 0) - 1), 2))</f>
        <v>0000</v>
      </c>
      <c r="Y129" t="str">
        <f>_xlfn.CONCAT(DEC2BIN(IF(ISBLANK(P129),0,MATCH(P129,单列下拉值!$D$2:$D$3,0)-1)), DEC2BIN(IF(ISBLANK(Q129), 0, MATCH(Q129, CP选择!$E$2:$E$9, 0) - 1), 3))</f>
        <v>0000</v>
      </c>
      <c r="Z129" t="str">
        <f>_xlfn.CONCAT(DEC2BIN(R129), DEC2BIN(IF(ISBLANK(S129), 0, MATCH(S129, 后继微地址形成!$E$2:$E$9, 0) - 1), 3))</f>
        <v>0000</v>
      </c>
    </row>
    <row r="130" spans="1:26" s="33" customFormat="1" x14ac:dyDescent="0.25">
      <c r="A130" s="36"/>
      <c r="C130" s="33" t="str">
        <f t="shared" si="4"/>
        <v>7F</v>
      </c>
      <c r="D130" s="33" t="str">
        <f t="shared" si="7"/>
        <v>00 00 00</v>
      </c>
      <c r="E130" s="23"/>
      <c r="F130" s="19"/>
      <c r="G130" s="19"/>
      <c r="H130" s="26"/>
      <c r="I130" s="19"/>
      <c r="J130" s="19"/>
      <c r="K130" s="23"/>
      <c r="L130" s="19"/>
      <c r="M130" s="23"/>
      <c r="N130" s="19"/>
      <c r="O130" s="19"/>
      <c r="P130" s="23"/>
      <c r="Q130" s="19"/>
      <c r="R130" s="23"/>
      <c r="S130" s="19"/>
      <c r="T130" s="34"/>
      <c r="U130" s="33" t="str">
        <f t="shared" si="5"/>
        <v>0000</v>
      </c>
      <c r="V130" s="33" t="str">
        <f>_xlfn.CONCAT(DEC2BIN(IF(ISBLANK(I130), 0, MATCH(I130, 运算选择!$E$2:$E$9, 0) - 1), 3), DEC2BIN(IF(ISBLANK(J130), 0, MATCH(J130, 单列下拉值!$A$2:$A$3, 0) - 1), 1))</f>
        <v>0000</v>
      </c>
      <c r="W130" s="33" t="str">
        <f>_xlfn.CONCAT(DEC2BIN(IF(ISBLANK(K130), 0, MATCH(K130, A寄存器选择!$D$2:$D$5, 0) - 1), 2), DEC2BIN(IF(ISBLANK(L130), 0, MATCH(L130, B寄存器选择!$D$2:$D$5, 0) - 1), 2))</f>
        <v>0000</v>
      </c>
      <c r="X130" s="33" t="str">
        <f>_xlfn.CONCAT(DEC2BIN(IF(ISBLANK(M130), 0, MATCH(M130, 单列下拉值!$B$2:$B$3, 0) - 1)), DEC2BIN(IF(ISBLANK(N130), 0, MATCH(N130, 单列下拉值!$C$2:$C$3, 0) - 1)), DEC2BIN(IF(ISBLANK(O130), 0, MATCH(O130, ALU寄存器选择!$D$2:$D$5, 0) - 1), 2))</f>
        <v>0000</v>
      </c>
      <c r="Y130" s="33" t="str">
        <f>_xlfn.CONCAT(DEC2BIN(IF(ISBLANK(P130),0,MATCH(P130,单列下拉值!$D$2:$D$3,0)-1)), DEC2BIN(IF(ISBLANK(Q130), 0, MATCH(Q130, CP选择!$E$2:$E$9, 0) - 1), 3))</f>
        <v>0000</v>
      </c>
      <c r="Z130" s="33" t="str">
        <f>_xlfn.CONCAT(DEC2BIN(R130), DEC2BIN(IF(ISBLANK(S130), 0, MATCH(S130, 后继微地址形成!$E$2:$E$9, 0) - 1), 3))</f>
        <v>0000</v>
      </c>
    </row>
    <row r="131" spans="1:26" x14ac:dyDescent="0.25">
      <c r="A131" s="36" t="s">
        <v>119</v>
      </c>
      <c r="B131" t="s">
        <v>95</v>
      </c>
      <c r="C131" s="27" t="str">
        <f t="shared" si="4"/>
        <v>80</v>
      </c>
      <c r="D131" t="str">
        <f t="shared" si="7"/>
        <v>00 12 01</v>
      </c>
      <c r="L131" s="8" t="s">
        <v>102</v>
      </c>
      <c r="O131" s="22" t="s">
        <v>96</v>
      </c>
      <c r="S131" s="22" t="s">
        <v>91</v>
      </c>
      <c r="U131" t="str">
        <f t="shared" si="5"/>
        <v>0000</v>
      </c>
      <c r="V131" t="str">
        <f>_xlfn.CONCAT(DEC2BIN(IF(ISBLANK(I131), 0, MATCH(I131, 运算选择!$E$2:$E$9, 0) - 1), 3), DEC2BIN(IF(ISBLANK(J131), 0, MATCH(J131, 单列下拉值!$A$2:$A$3, 0) - 1), 1))</f>
        <v>0000</v>
      </c>
      <c r="W131" t="str">
        <f>_xlfn.CONCAT(DEC2BIN(IF(ISBLANK(K131), 0, MATCH(K131, A寄存器选择!$D$2:$D$5, 0) - 1), 2), DEC2BIN(IF(ISBLANK(L131), 0, MATCH(L131, B寄存器选择!$D$2:$D$5, 0) - 1), 2))</f>
        <v>0001</v>
      </c>
      <c r="X131" t="str">
        <f>_xlfn.CONCAT(DEC2BIN(IF(ISBLANK(M131), 0, MATCH(M131, 单列下拉值!$B$2:$B$3, 0) - 1)), DEC2BIN(IF(ISBLANK(N131), 0, MATCH(N131, 单列下拉值!$C$2:$C$3, 0) - 1)), DEC2BIN(IF(ISBLANK(O131), 0, MATCH(O131, ALU寄存器选择!$D$2:$D$5, 0) - 1), 2))</f>
        <v>0010</v>
      </c>
      <c r="Y131" t="str">
        <f>_xlfn.CONCAT(DEC2BIN(IF(ISBLANK(P131),0,MATCH(P131,单列下拉值!$D$2:$D$3,0)-1)), DEC2BIN(IF(ISBLANK(Q131), 0, MATCH(Q131, CP选择!$E$2:$E$9, 0) - 1), 3))</f>
        <v>0000</v>
      </c>
      <c r="Z131" t="str">
        <f>_xlfn.CONCAT(DEC2BIN(R131), DEC2BIN(IF(ISBLANK(S131), 0, MATCH(S131, 后继微地址形成!$E$2:$E$9, 0) - 1), 3))</f>
        <v>0001</v>
      </c>
    </row>
    <row r="132" spans="1:26" s="33" customFormat="1" x14ac:dyDescent="0.25">
      <c r="A132" s="36"/>
      <c r="B132" s="33" t="s">
        <v>157</v>
      </c>
      <c r="C132" s="33" t="str">
        <f t="shared" ref="C132:C146" si="8">DEC2HEX(ROW(C132)-3, 2)</f>
        <v>81</v>
      </c>
      <c r="D132" s="33" t="str">
        <f t="shared" si="7"/>
        <v>00 01 01</v>
      </c>
      <c r="E132" s="23"/>
      <c r="F132" s="19"/>
      <c r="G132" s="19"/>
      <c r="H132" s="26"/>
      <c r="I132" s="19"/>
      <c r="J132" s="19"/>
      <c r="K132" s="23" t="s">
        <v>94</v>
      </c>
      <c r="L132" s="19"/>
      <c r="M132" s="23"/>
      <c r="N132" s="19"/>
      <c r="O132" s="19" t="s">
        <v>104</v>
      </c>
      <c r="P132" s="23"/>
      <c r="Q132" s="19"/>
      <c r="R132" s="23"/>
      <c r="S132" s="19" t="s">
        <v>91</v>
      </c>
      <c r="T132" s="34"/>
      <c r="U132" s="33" t="str">
        <f t="shared" ref="U132:U146" si="9">_xlfn.CONCAT(DEC2BIN(E132), DEC2BIN(F132), DEC2BIN(G132), DEC2BIN(H132))</f>
        <v>0000</v>
      </c>
      <c r="V132" s="33" t="str">
        <f>_xlfn.CONCAT(DEC2BIN(IF(ISBLANK(I132), 0, MATCH(I132, 运算选择!$E$2:$E$9, 0) - 1), 3), DEC2BIN(IF(ISBLANK(J132), 0, MATCH(J132, 单列下拉值!$A$2:$A$3, 0) - 1), 1))</f>
        <v>0000</v>
      </c>
      <c r="W132" s="33" t="str">
        <f>_xlfn.CONCAT(DEC2BIN(IF(ISBLANK(K132), 0, MATCH(K132, A寄存器选择!$D$2:$D$5, 0) - 1), 2), DEC2BIN(IF(ISBLANK(L132), 0, MATCH(L132, B寄存器选择!$D$2:$D$5, 0) - 1), 2))</f>
        <v>0000</v>
      </c>
      <c r="X132" s="33" t="str">
        <f>_xlfn.CONCAT(DEC2BIN(IF(ISBLANK(M132), 0, MATCH(M132, 单列下拉值!$B$2:$B$3, 0) - 1)), DEC2BIN(IF(ISBLANK(N132), 0, MATCH(N132, 单列下拉值!$C$2:$C$3, 0) - 1)), DEC2BIN(IF(ISBLANK(O132), 0, MATCH(O132, ALU寄存器选择!$D$2:$D$5, 0) - 1), 2))</f>
        <v>0001</v>
      </c>
      <c r="Y132" s="33" t="str">
        <f>_xlfn.CONCAT(DEC2BIN(IF(ISBLANK(P132),0,MATCH(P132,单列下拉值!$D$2:$D$3,0)-1)), DEC2BIN(IF(ISBLANK(Q132), 0, MATCH(Q132, CP选择!$E$2:$E$9, 0) - 1), 3))</f>
        <v>0000</v>
      </c>
      <c r="Z132" s="33" t="str">
        <f>_xlfn.CONCAT(DEC2BIN(R132), DEC2BIN(IF(ISBLANK(S132), 0, MATCH(S132, 后继微地址形成!$E$2:$E$9, 0) - 1), 3))</f>
        <v>0001</v>
      </c>
    </row>
    <row r="133" spans="1:26" x14ac:dyDescent="0.25">
      <c r="A133" s="36"/>
      <c r="B133" t="s">
        <v>158</v>
      </c>
      <c r="C133" t="str">
        <f t="shared" si="8"/>
        <v>82</v>
      </c>
      <c r="D133" t="str">
        <f t="shared" si="7"/>
        <v>04 03 01</v>
      </c>
      <c r="I133" s="22" t="s">
        <v>138</v>
      </c>
      <c r="O133" s="22" t="s">
        <v>106</v>
      </c>
      <c r="S133" s="22" t="s">
        <v>91</v>
      </c>
      <c r="U133" t="str">
        <f t="shared" si="9"/>
        <v>0000</v>
      </c>
      <c r="V133" t="str">
        <f>_xlfn.CONCAT(DEC2BIN(IF(ISBLANK(I133), 0, MATCH(I133, 运算选择!$E$2:$E$9, 0) - 1), 3), DEC2BIN(IF(ISBLANK(J133), 0, MATCH(J133, 单列下拉值!$A$2:$A$3, 0) - 1), 1))</f>
        <v>0100</v>
      </c>
      <c r="W133" t="str">
        <f>_xlfn.CONCAT(DEC2BIN(IF(ISBLANK(K133), 0, MATCH(K133, A寄存器选择!$D$2:$D$5, 0) - 1), 2), DEC2BIN(IF(ISBLANK(L133), 0, MATCH(L133, B寄存器选择!$D$2:$D$5, 0) - 1), 2))</f>
        <v>0000</v>
      </c>
      <c r="X133" t="str">
        <f>_xlfn.CONCAT(DEC2BIN(IF(ISBLANK(M133), 0, MATCH(M133, 单列下拉值!$B$2:$B$3, 0) - 1)), DEC2BIN(IF(ISBLANK(N133), 0, MATCH(N133, 单列下拉值!$C$2:$C$3, 0) - 1)), DEC2BIN(IF(ISBLANK(O133), 0, MATCH(O133, ALU寄存器选择!$D$2:$D$5, 0) - 1), 2))</f>
        <v>0011</v>
      </c>
      <c r="Y133" t="str">
        <f>_xlfn.CONCAT(DEC2BIN(IF(ISBLANK(P133),0,MATCH(P133,单列下拉值!$D$2:$D$3,0)-1)), DEC2BIN(IF(ISBLANK(Q133), 0, MATCH(Q133, CP选择!$E$2:$E$9, 0) - 1), 3))</f>
        <v>0000</v>
      </c>
      <c r="Z133" t="str">
        <f>_xlfn.CONCAT(DEC2BIN(R133), DEC2BIN(IF(ISBLANK(S133), 0, MATCH(S133, 后继微地址形成!$E$2:$E$9, 0) - 1), 3))</f>
        <v>0001</v>
      </c>
    </row>
    <row r="134" spans="1:26" s="33" customFormat="1" x14ac:dyDescent="0.25">
      <c r="A134" s="36"/>
      <c r="B134" s="33" t="s">
        <v>159</v>
      </c>
      <c r="C134" s="33" t="str">
        <f t="shared" si="8"/>
        <v>83</v>
      </c>
      <c r="D134" s="33" t="str">
        <f t="shared" si="7"/>
        <v>00 00 41</v>
      </c>
      <c r="E134" s="23"/>
      <c r="F134" s="19"/>
      <c r="G134" s="19"/>
      <c r="H134" s="26"/>
      <c r="I134" s="19"/>
      <c r="J134" s="19"/>
      <c r="K134" s="23"/>
      <c r="L134" s="19"/>
      <c r="M134" s="23"/>
      <c r="N134" s="19"/>
      <c r="O134" s="19"/>
      <c r="P134" s="23"/>
      <c r="Q134" s="19" t="s">
        <v>108</v>
      </c>
      <c r="R134" s="23"/>
      <c r="S134" s="19" t="s">
        <v>91</v>
      </c>
      <c r="T134" s="34"/>
      <c r="U134" s="33" t="str">
        <f t="shared" si="9"/>
        <v>0000</v>
      </c>
      <c r="V134" s="33" t="str">
        <f>_xlfn.CONCAT(DEC2BIN(IF(ISBLANK(I134), 0, MATCH(I134, 运算选择!$E$2:$E$9, 0) - 1), 3), DEC2BIN(IF(ISBLANK(J134), 0, MATCH(J134, 单列下拉值!$A$2:$A$3, 0) - 1), 1))</f>
        <v>0000</v>
      </c>
      <c r="W134" s="33" t="str">
        <f>_xlfn.CONCAT(DEC2BIN(IF(ISBLANK(K134), 0, MATCH(K134, A寄存器选择!$D$2:$D$5, 0) - 1), 2), DEC2BIN(IF(ISBLANK(L134), 0, MATCH(L134, B寄存器选择!$D$2:$D$5, 0) - 1), 2))</f>
        <v>0000</v>
      </c>
      <c r="X134" s="33" t="str">
        <f>_xlfn.CONCAT(DEC2BIN(IF(ISBLANK(M134), 0, MATCH(M134, 单列下拉值!$B$2:$B$3, 0) - 1)), DEC2BIN(IF(ISBLANK(N134), 0, MATCH(N134, 单列下拉值!$C$2:$C$3, 0) - 1)), DEC2BIN(IF(ISBLANK(O134), 0, MATCH(O134, ALU寄存器选择!$D$2:$D$5, 0) - 1), 2))</f>
        <v>0000</v>
      </c>
      <c r="Y134" s="33" t="str">
        <f>_xlfn.CONCAT(DEC2BIN(IF(ISBLANK(P134),0,MATCH(P134,单列下拉值!$D$2:$D$3,0)-1)), DEC2BIN(IF(ISBLANK(Q134), 0, MATCH(Q134, CP选择!$E$2:$E$9, 0) - 1), 3))</f>
        <v>0100</v>
      </c>
      <c r="Z134" s="33" t="str">
        <f>_xlfn.CONCAT(DEC2BIN(R134), DEC2BIN(IF(ISBLANK(S134), 0, MATCH(S134, 后继微地址形成!$E$2:$E$9, 0) - 1), 3))</f>
        <v>0001</v>
      </c>
    </row>
    <row r="135" spans="1:26" x14ac:dyDescent="0.25">
      <c r="A135" s="36"/>
      <c r="B135" t="s">
        <v>115</v>
      </c>
      <c r="C135" t="str">
        <f t="shared" si="8"/>
        <v>84</v>
      </c>
      <c r="D135" t="str">
        <f t="shared" si="7"/>
        <v>00 04 51</v>
      </c>
      <c r="J135" s="22" t="s">
        <v>132</v>
      </c>
      <c r="N135" s="22" t="s">
        <v>66</v>
      </c>
      <c r="Q135" s="22" t="s">
        <v>109</v>
      </c>
      <c r="S135" s="22" t="s">
        <v>91</v>
      </c>
      <c r="U135" t="str">
        <f t="shared" si="9"/>
        <v>0000</v>
      </c>
      <c r="V135" t="str">
        <f>_xlfn.CONCAT(DEC2BIN(IF(ISBLANK(I135), 0, MATCH(I135, 运算选择!$E$2:$E$9, 0) - 1), 3), DEC2BIN(IF(ISBLANK(J135), 0, MATCH(J135, 单列下拉值!$A$2:$A$3, 0) - 1), 1))</f>
        <v>0000</v>
      </c>
      <c r="W135" t="str">
        <f>_xlfn.CONCAT(DEC2BIN(IF(ISBLANK(K135), 0, MATCH(K135, A寄存器选择!$D$2:$D$5, 0) - 1), 2), DEC2BIN(IF(ISBLANK(L135), 0, MATCH(L135, B寄存器选择!$D$2:$D$5, 0) - 1), 2))</f>
        <v>0000</v>
      </c>
      <c r="X135" t="str">
        <f>_xlfn.CONCAT(DEC2BIN(IF(ISBLANK(M135), 0, MATCH(M135, 单列下拉值!$B$2:$B$3, 0) - 1)), DEC2BIN(IF(ISBLANK(N135), 0, MATCH(N135, 单列下拉值!$C$2:$C$3, 0) - 1)), DEC2BIN(IF(ISBLANK(O135), 0, MATCH(O135, ALU寄存器选择!$D$2:$D$5, 0) - 1), 2))</f>
        <v>0100</v>
      </c>
      <c r="Y135" t="str">
        <f>_xlfn.CONCAT(DEC2BIN(IF(ISBLANK(P135),0,MATCH(P135,单列下拉值!$D$2:$D$3,0)-1)), DEC2BIN(IF(ISBLANK(Q135), 0, MATCH(Q135, CP选择!$E$2:$E$9, 0) - 1), 3))</f>
        <v>0101</v>
      </c>
      <c r="Z135" t="str">
        <f>_xlfn.CONCAT(DEC2BIN(R135), DEC2BIN(IF(ISBLANK(S135), 0, MATCH(S135, 后继微地址形成!$E$2:$E$9, 0) - 1), 3))</f>
        <v>0001</v>
      </c>
    </row>
    <row r="136" spans="1:26" s="33" customFormat="1" x14ac:dyDescent="0.25">
      <c r="A136" s="36"/>
      <c r="B136" s="33" t="s">
        <v>110</v>
      </c>
      <c r="C136" s="33" t="str">
        <f t="shared" si="8"/>
        <v>85</v>
      </c>
      <c r="D136" s="33" t="str">
        <f t="shared" si="7"/>
        <v>00 41 01</v>
      </c>
      <c r="E136" s="23"/>
      <c r="F136" s="19"/>
      <c r="G136" s="19"/>
      <c r="H136" s="26"/>
      <c r="I136" s="19"/>
      <c r="J136" s="19"/>
      <c r="K136" s="23" t="s">
        <v>98</v>
      </c>
      <c r="L136" s="19"/>
      <c r="M136" s="23"/>
      <c r="N136" s="19"/>
      <c r="O136" s="19" t="s">
        <v>104</v>
      </c>
      <c r="P136" s="23"/>
      <c r="Q136" s="19"/>
      <c r="R136" s="23"/>
      <c r="S136" s="19" t="s">
        <v>91</v>
      </c>
      <c r="T136" s="34"/>
      <c r="U136" s="33" t="str">
        <f t="shared" si="9"/>
        <v>0000</v>
      </c>
      <c r="V136" s="33" t="str">
        <f>_xlfn.CONCAT(DEC2BIN(IF(ISBLANK(I136), 0, MATCH(I136, 运算选择!$E$2:$E$9, 0) - 1), 3), DEC2BIN(IF(ISBLANK(J136), 0, MATCH(J136, 单列下拉值!$A$2:$A$3, 0) - 1), 1))</f>
        <v>0000</v>
      </c>
      <c r="W136" s="33" t="str">
        <f>_xlfn.CONCAT(DEC2BIN(IF(ISBLANK(K136), 0, MATCH(K136, A寄存器选择!$D$2:$D$5, 0) - 1), 2), DEC2BIN(IF(ISBLANK(L136), 0, MATCH(L136, B寄存器选择!$D$2:$D$5, 0) - 1), 2))</f>
        <v>0100</v>
      </c>
      <c r="X136" s="33" t="str">
        <f>_xlfn.CONCAT(DEC2BIN(IF(ISBLANK(M136), 0, MATCH(M136, 单列下拉值!$B$2:$B$3, 0) - 1)), DEC2BIN(IF(ISBLANK(N136), 0, MATCH(N136, 单列下拉值!$C$2:$C$3, 0) - 1)), DEC2BIN(IF(ISBLANK(O136), 0, MATCH(O136, ALU寄存器选择!$D$2:$D$5, 0) - 1), 2))</f>
        <v>0001</v>
      </c>
      <c r="Y136" s="33" t="str">
        <f>_xlfn.CONCAT(DEC2BIN(IF(ISBLANK(P136),0,MATCH(P136,单列下拉值!$D$2:$D$3,0)-1)), DEC2BIN(IF(ISBLANK(Q136), 0, MATCH(Q136, CP选择!$E$2:$E$9, 0) - 1), 3))</f>
        <v>0000</v>
      </c>
      <c r="Z136" s="33" t="str">
        <f>_xlfn.CONCAT(DEC2BIN(R136), DEC2BIN(IF(ISBLANK(S136), 0, MATCH(S136, 后继微地址形成!$E$2:$E$9, 0) - 1), 3))</f>
        <v>0001</v>
      </c>
    </row>
    <row r="137" spans="1:26" x14ac:dyDescent="0.25">
      <c r="A137" s="36"/>
      <c r="B137" t="s">
        <v>160</v>
      </c>
      <c r="C137" t="str">
        <f t="shared" si="8"/>
        <v>86</v>
      </c>
      <c r="D137" t="str">
        <f t="shared" si="7"/>
        <v>00 02 01</v>
      </c>
      <c r="L137" s="8" t="s">
        <v>93</v>
      </c>
      <c r="O137" s="22" t="s">
        <v>96</v>
      </c>
      <c r="S137" s="22" t="s">
        <v>91</v>
      </c>
      <c r="U137" t="str">
        <f t="shared" si="9"/>
        <v>0000</v>
      </c>
      <c r="V137" t="str">
        <f>_xlfn.CONCAT(DEC2BIN(IF(ISBLANK(I137), 0, MATCH(I137, 运算选择!$E$2:$E$9, 0) - 1), 3), DEC2BIN(IF(ISBLANK(J137), 0, MATCH(J137, 单列下拉值!$A$2:$A$3, 0) - 1), 1))</f>
        <v>0000</v>
      </c>
      <c r="W137" t="str">
        <f>_xlfn.CONCAT(DEC2BIN(IF(ISBLANK(K137), 0, MATCH(K137, A寄存器选择!$D$2:$D$5, 0) - 1), 2), DEC2BIN(IF(ISBLANK(L137), 0, MATCH(L137, B寄存器选择!$D$2:$D$5, 0) - 1), 2))</f>
        <v>0000</v>
      </c>
      <c r="X137" t="str">
        <f>_xlfn.CONCAT(DEC2BIN(IF(ISBLANK(M137), 0, MATCH(M137, 单列下拉值!$B$2:$B$3, 0) - 1)), DEC2BIN(IF(ISBLANK(N137), 0, MATCH(N137, 单列下拉值!$C$2:$C$3, 0) - 1)), DEC2BIN(IF(ISBLANK(O137), 0, MATCH(O137, ALU寄存器选择!$D$2:$D$5, 0) - 1), 2))</f>
        <v>0010</v>
      </c>
      <c r="Y137" t="str">
        <f>_xlfn.CONCAT(DEC2BIN(IF(ISBLANK(P137),0,MATCH(P137,单列下拉值!$D$2:$D$3,0)-1)), DEC2BIN(IF(ISBLANK(Q137), 0, MATCH(Q137, CP选择!$E$2:$E$9, 0) - 1), 3))</f>
        <v>0000</v>
      </c>
      <c r="Z137" t="str">
        <f>_xlfn.CONCAT(DEC2BIN(R137), DEC2BIN(IF(ISBLANK(S137), 0, MATCH(S137, 后继微地址形成!$E$2:$E$9, 0) - 1), 3))</f>
        <v>0001</v>
      </c>
    </row>
    <row r="138" spans="1:26" s="33" customFormat="1" x14ac:dyDescent="0.25">
      <c r="A138" s="36"/>
      <c r="B138" s="33" t="s">
        <v>158</v>
      </c>
      <c r="C138" s="33" t="str">
        <f t="shared" si="8"/>
        <v>87</v>
      </c>
      <c r="D138" s="33" t="str">
        <f t="shared" si="7"/>
        <v>04 03 01</v>
      </c>
      <c r="E138" s="23"/>
      <c r="F138" s="19"/>
      <c r="G138" s="19"/>
      <c r="H138" s="26"/>
      <c r="I138" s="19" t="s">
        <v>138</v>
      </c>
      <c r="J138" s="19"/>
      <c r="K138" s="23"/>
      <c r="L138" s="19"/>
      <c r="M138" s="23"/>
      <c r="N138" s="19"/>
      <c r="O138" s="19" t="s">
        <v>106</v>
      </c>
      <c r="P138" s="23"/>
      <c r="Q138" s="19"/>
      <c r="R138" s="23"/>
      <c r="S138" s="19" t="s">
        <v>91</v>
      </c>
      <c r="T138" s="34"/>
      <c r="U138" s="33" t="str">
        <f t="shared" si="9"/>
        <v>0000</v>
      </c>
      <c r="V138" s="33" t="str">
        <f>_xlfn.CONCAT(DEC2BIN(IF(ISBLANK(I138), 0, MATCH(I138, 运算选择!$E$2:$E$9, 0) - 1), 3), DEC2BIN(IF(ISBLANK(J138), 0, MATCH(J138, 单列下拉值!$A$2:$A$3, 0) - 1), 1))</f>
        <v>0100</v>
      </c>
      <c r="W138" s="33" t="str">
        <f>_xlfn.CONCAT(DEC2BIN(IF(ISBLANK(K138), 0, MATCH(K138, A寄存器选择!$D$2:$D$5, 0) - 1), 2), DEC2BIN(IF(ISBLANK(L138), 0, MATCH(L138, B寄存器选择!$D$2:$D$5, 0) - 1), 2))</f>
        <v>0000</v>
      </c>
      <c r="X138" s="33" t="str">
        <f>_xlfn.CONCAT(DEC2BIN(IF(ISBLANK(M138), 0, MATCH(M138, 单列下拉值!$B$2:$B$3, 0) - 1)), DEC2BIN(IF(ISBLANK(N138), 0, MATCH(N138, 单列下拉值!$C$2:$C$3, 0) - 1)), DEC2BIN(IF(ISBLANK(O138), 0, MATCH(O138, ALU寄存器选择!$D$2:$D$5, 0) - 1), 2))</f>
        <v>0011</v>
      </c>
      <c r="Y138" s="33" t="str">
        <f>_xlfn.CONCAT(DEC2BIN(IF(ISBLANK(P138),0,MATCH(P138,单列下拉值!$D$2:$D$3,0)-1)), DEC2BIN(IF(ISBLANK(Q138), 0, MATCH(Q138, CP选择!$E$2:$E$9, 0) - 1), 3))</f>
        <v>0000</v>
      </c>
      <c r="Z138" s="33" t="str">
        <f>_xlfn.CONCAT(DEC2BIN(R138), DEC2BIN(IF(ISBLANK(S138), 0, MATCH(S138, 后继微地址形成!$E$2:$E$9, 0) - 1), 3))</f>
        <v>0001</v>
      </c>
    </row>
    <row r="139" spans="1:26" x14ac:dyDescent="0.25">
      <c r="A139" s="36"/>
      <c r="B139" t="s">
        <v>161</v>
      </c>
      <c r="C139" t="str">
        <f t="shared" si="8"/>
        <v>88</v>
      </c>
      <c r="D139" t="str">
        <f t="shared" si="7"/>
        <v>00 00 21</v>
      </c>
      <c r="P139" s="18" t="s">
        <v>163</v>
      </c>
      <c r="Q139" s="22" t="s">
        <v>162</v>
      </c>
      <c r="S139" s="22" t="s">
        <v>91</v>
      </c>
      <c r="U139" t="str">
        <f t="shared" si="9"/>
        <v>0000</v>
      </c>
      <c r="V139" t="str">
        <f>_xlfn.CONCAT(DEC2BIN(IF(ISBLANK(I139), 0, MATCH(I139, 运算选择!$E$2:$E$9, 0) - 1), 3), DEC2BIN(IF(ISBLANK(J139), 0, MATCH(J139, 单列下拉值!$A$2:$A$3, 0) - 1), 1))</f>
        <v>0000</v>
      </c>
      <c r="W139" t="str">
        <f>_xlfn.CONCAT(DEC2BIN(IF(ISBLANK(K139), 0, MATCH(K139, A寄存器选择!$D$2:$D$5, 0) - 1), 2), DEC2BIN(IF(ISBLANK(L139), 0, MATCH(L139, B寄存器选择!$D$2:$D$5, 0) - 1), 2))</f>
        <v>0000</v>
      </c>
      <c r="X139" t="str">
        <f>_xlfn.CONCAT(DEC2BIN(IF(ISBLANK(M139), 0, MATCH(M139, 单列下拉值!$B$2:$B$3, 0) - 1)), DEC2BIN(IF(ISBLANK(N139), 0, MATCH(N139, 单列下拉值!$C$2:$C$3, 0) - 1)), DEC2BIN(IF(ISBLANK(O139), 0, MATCH(O139, ALU寄存器选择!$D$2:$D$5, 0) - 1), 2))</f>
        <v>0000</v>
      </c>
      <c r="Y139" t="str">
        <f>_xlfn.CONCAT(DEC2BIN(IF(ISBLANK(P139),0,MATCH(P139,单列下拉值!$D$2:$D$3,0)-1)), DEC2BIN(IF(ISBLANK(Q139), 0, MATCH(Q139, CP选择!$E$2:$E$9, 0) - 1), 3))</f>
        <v>0010</v>
      </c>
      <c r="Z139" t="str">
        <f>_xlfn.CONCAT(DEC2BIN(R139), DEC2BIN(IF(ISBLANK(S139), 0, MATCH(S139, 后继微地址形成!$E$2:$E$9, 0) - 1), 3))</f>
        <v>0001</v>
      </c>
    </row>
    <row r="140" spans="1:26" s="33" customFormat="1" x14ac:dyDescent="0.25">
      <c r="A140" s="36"/>
      <c r="B140" s="33" t="s">
        <v>154</v>
      </c>
      <c r="C140" s="33" t="str">
        <f t="shared" si="8"/>
        <v>89</v>
      </c>
      <c r="D140" s="33" t="str">
        <f t="shared" si="7"/>
        <v>00 00 02</v>
      </c>
      <c r="E140" s="23"/>
      <c r="F140" s="19"/>
      <c r="G140" s="19"/>
      <c r="H140" s="26"/>
      <c r="I140" s="19"/>
      <c r="J140" s="19"/>
      <c r="K140" s="23"/>
      <c r="L140" s="19"/>
      <c r="M140" s="23"/>
      <c r="N140" s="19"/>
      <c r="O140" s="19"/>
      <c r="P140" s="23"/>
      <c r="Q140" s="19"/>
      <c r="R140" s="23"/>
      <c r="S140" s="19" t="s">
        <v>114</v>
      </c>
      <c r="T140" s="34"/>
      <c r="U140" s="33" t="str">
        <f t="shared" si="9"/>
        <v>0000</v>
      </c>
      <c r="V140" s="33" t="str">
        <f>_xlfn.CONCAT(DEC2BIN(IF(ISBLANK(I140), 0, MATCH(I140, 运算选择!$E$2:$E$9, 0) - 1), 3), DEC2BIN(IF(ISBLANK(J140), 0, MATCH(J140, 单列下拉值!$A$2:$A$3, 0) - 1), 1))</f>
        <v>0000</v>
      </c>
      <c r="W140" s="33" t="str">
        <f>_xlfn.CONCAT(DEC2BIN(IF(ISBLANK(K140), 0, MATCH(K140, A寄存器选择!$D$2:$D$5, 0) - 1), 2), DEC2BIN(IF(ISBLANK(L140), 0, MATCH(L140, B寄存器选择!$D$2:$D$5, 0) - 1), 2))</f>
        <v>0000</v>
      </c>
      <c r="X140" s="33" t="str">
        <f>_xlfn.CONCAT(DEC2BIN(IF(ISBLANK(M140), 0, MATCH(M140, 单列下拉值!$B$2:$B$3, 0) - 1)), DEC2BIN(IF(ISBLANK(N140), 0, MATCH(N140, 单列下拉值!$C$2:$C$3, 0) - 1)), DEC2BIN(IF(ISBLANK(O140), 0, MATCH(O140, ALU寄存器选择!$D$2:$D$5, 0) - 1), 2))</f>
        <v>0000</v>
      </c>
      <c r="Y140" s="33" t="str">
        <f>_xlfn.CONCAT(DEC2BIN(IF(ISBLANK(P140),0,MATCH(P140,单列下拉值!$D$2:$D$3,0)-1)), DEC2BIN(IF(ISBLANK(Q140), 0, MATCH(Q140, CP选择!$E$2:$E$9, 0) - 1), 3))</f>
        <v>0000</v>
      </c>
      <c r="Z140" s="33" t="str">
        <f>_xlfn.CONCAT(DEC2BIN(R140), DEC2BIN(IF(ISBLANK(S140), 0, MATCH(S140, 后继微地址形成!$E$2:$E$9, 0) - 1), 3))</f>
        <v>0010</v>
      </c>
    </row>
    <row r="141" spans="1:26" x14ac:dyDescent="0.25">
      <c r="A141" s="36"/>
      <c r="C141" t="str">
        <f t="shared" si="8"/>
        <v>8A</v>
      </c>
      <c r="D141" t="str">
        <f t="shared" si="7"/>
        <v>00 00 00</v>
      </c>
      <c r="U141" t="str">
        <f t="shared" si="9"/>
        <v>0000</v>
      </c>
      <c r="V141" t="str">
        <f>_xlfn.CONCAT(DEC2BIN(IF(ISBLANK(I141), 0, MATCH(I141, 运算选择!$E$2:$E$9, 0) - 1), 3), DEC2BIN(IF(ISBLANK(J141), 0, MATCH(J141, 单列下拉值!$A$2:$A$3, 0) - 1), 1))</f>
        <v>0000</v>
      </c>
      <c r="W141" t="str">
        <f>_xlfn.CONCAT(DEC2BIN(IF(ISBLANK(K141), 0, MATCH(K141, A寄存器选择!$D$2:$D$5, 0) - 1), 2), DEC2BIN(IF(ISBLANK(L141), 0, MATCH(L141, B寄存器选择!$D$2:$D$5, 0) - 1), 2))</f>
        <v>0000</v>
      </c>
      <c r="X141" t="str">
        <f>_xlfn.CONCAT(DEC2BIN(IF(ISBLANK(M141), 0, MATCH(M141, 单列下拉值!$B$2:$B$3, 0) - 1)), DEC2BIN(IF(ISBLANK(N141), 0, MATCH(N141, 单列下拉值!$C$2:$C$3, 0) - 1)), DEC2BIN(IF(ISBLANK(O141), 0, MATCH(O141, ALU寄存器选择!$D$2:$D$5, 0) - 1), 2))</f>
        <v>0000</v>
      </c>
      <c r="Y141" t="str">
        <f>_xlfn.CONCAT(DEC2BIN(IF(ISBLANK(P141),0,MATCH(P141,单列下拉值!$D$2:$D$3,0)-1)), DEC2BIN(IF(ISBLANK(Q141), 0, MATCH(Q141, CP选择!$E$2:$E$9, 0) - 1), 3))</f>
        <v>0000</v>
      </c>
      <c r="Z141" t="str">
        <f>_xlfn.CONCAT(DEC2BIN(R141), DEC2BIN(IF(ISBLANK(S141), 0, MATCH(S141, 后继微地址形成!$E$2:$E$9, 0) - 1), 3))</f>
        <v>0000</v>
      </c>
    </row>
    <row r="142" spans="1:26" s="33" customFormat="1" x14ac:dyDescent="0.25">
      <c r="A142" s="36"/>
      <c r="C142" s="33" t="str">
        <f t="shared" si="8"/>
        <v>8B</v>
      </c>
      <c r="D142" s="33" t="str">
        <f t="shared" si="7"/>
        <v>00 00 00</v>
      </c>
      <c r="E142" s="23"/>
      <c r="F142" s="19"/>
      <c r="G142" s="19"/>
      <c r="H142" s="26"/>
      <c r="I142" s="19"/>
      <c r="J142" s="19"/>
      <c r="K142" s="23"/>
      <c r="L142" s="19"/>
      <c r="M142" s="23"/>
      <c r="N142" s="19"/>
      <c r="O142" s="19"/>
      <c r="P142" s="23"/>
      <c r="Q142" s="19"/>
      <c r="R142" s="23"/>
      <c r="S142" s="19"/>
      <c r="T142" s="34"/>
      <c r="U142" s="33" t="str">
        <f t="shared" si="9"/>
        <v>0000</v>
      </c>
      <c r="V142" s="33" t="str">
        <f>_xlfn.CONCAT(DEC2BIN(IF(ISBLANK(I142), 0, MATCH(I142, 运算选择!$E$2:$E$9, 0) - 1), 3), DEC2BIN(IF(ISBLANK(J142), 0, MATCH(J142, 单列下拉值!$A$2:$A$3, 0) - 1), 1))</f>
        <v>0000</v>
      </c>
      <c r="W142" s="33" t="str">
        <f>_xlfn.CONCAT(DEC2BIN(IF(ISBLANK(K142), 0, MATCH(K142, A寄存器选择!$D$2:$D$5, 0) - 1), 2), DEC2BIN(IF(ISBLANK(L142), 0, MATCH(L142, B寄存器选择!$D$2:$D$5, 0) - 1), 2))</f>
        <v>0000</v>
      </c>
      <c r="X142" s="33" t="str">
        <f>_xlfn.CONCAT(DEC2BIN(IF(ISBLANK(M142), 0, MATCH(M142, 单列下拉值!$B$2:$B$3, 0) - 1)), DEC2BIN(IF(ISBLANK(N142), 0, MATCH(N142, 单列下拉值!$C$2:$C$3, 0) - 1)), DEC2BIN(IF(ISBLANK(O142), 0, MATCH(O142, ALU寄存器选择!$D$2:$D$5, 0) - 1), 2))</f>
        <v>0000</v>
      </c>
      <c r="Y142" s="33" t="str">
        <f>_xlfn.CONCAT(DEC2BIN(IF(ISBLANK(P142),0,MATCH(P142,单列下拉值!$D$2:$D$3,0)-1)), DEC2BIN(IF(ISBLANK(Q142), 0, MATCH(Q142, CP选择!$E$2:$E$9, 0) - 1), 3))</f>
        <v>0000</v>
      </c>
      <c r="Z142" s="33" t="str">
        <f>_xlfn.CONCAT(DEC2BIN(R142), DEC2BIN(IF(ISBLANK(S142), 0, MATCH(S142, 后继微地址形成!$E$2:$E$9, 0) - 1), 3))</f>
        <v>0000</v>
      </c>
    </row>
    <row r="143" spans="1:26" x14ac:dyDescent="0.25">
      <c r="A143" s="36"/>
      <c r="C143" t="str">
        <f t="shared" si="8"/>
        <v>8C</v>
      </c>
      <c r="D143" t="str">
        <f t="shared" si="7"/>
        <v>00 00 00</v>
      </c>
      <c r="U143" t="str">
        <f t="shared" si="9"/>
        <v>0000</v>
      </c>
      <c r="V143" t="str">
        <f>_xlfn.CONCAT(DEC2BIN(IF(ISBLANK(I143), 0, MATCH(I143, 运算选择!$E$2:$E$9, 0) - 1), 3), DEC2BIN(IF(ISBLANK(J143), 0, MATCH(J143, 单列下拉值!$A$2:$A$3, 0) - 1), 1))</f>
        <v>0000</v>
      </c>
      <c r="W143" t="str">
        <f>_xlfn.CONCAT(DEC2BIN(IF(ISBLANK(K143), 0, MATCH(K143, A寄存器选择!$D$2:$D$5, 0) - 1), 2), DEC2BIN(IF(ISBLANK(L143), 0, MATCH(L143, B寄存器选择!$D$2:$D$5, 0) - 1), 2))</f>
        <v>0000</v>
      </c>
      <c r="X143" t="str">
        <f>_xlfn.CONCAT(DEC2BIN(IF(ISBLANK(M143), 0, MATCH(M143, 单列下拉值!$B$2:$B$3, 0) - 1)), DEC2BIN(IF(ISBLANK(N143), 0, MATCH(N143, 单列下拉值!$C$2:$C$3, 0) - 1)), DEC2BIN(IF(ISBLANK(O143), 0, MATCH(O143, ALU寄存器选择!$D$2:$D$5, 0) - 1), 2))</f>
        <v>0000</v>
      </c>
      <c r="Y143" t="str">
        <f>_xlfn.CONCAT(DEC2BIN(IF(ISBLANK(P143),0,MATCH(P143,单列下拉值!$D$2:$D$3,0)-1)), DEC2BIN(IF(ISBLANK(Q143), 0, MATCH(Q143, CP选择!$E$2:$E$9, 0) - 1), 3))</f>
        <v>0000</v>
      </c>
      <c r="Z143" t="str">
        <f>_xlfn.CONCAT(DEC2BIN(R143), DEC2BIN(IF(ISBLANK(S143), 0, MATCH(S143, 后继微地址形成!$E$2:$E$9, 0) - 1), 3))</f>
        <v>0000</v>
      </c>
    </row>
    <row r="144" spans="1:26" s="33" customFormat="1" x14ac:dyDescent="0.25">
      <c r="A144" s="36"/>
      <c r="C144" s="33" t="str">
        <f t="shared" si="8"/>
        <v>8D</v>
      </c>
      <c r="D144" s="33" t="str">
        <f t="shared" si="7"/>
        <v>00 00 00</v>
      </c>
      <c r="E144" s="23"/>
      <c r="F144" s="19"/>
      <c r="G144" s="19"/>
      <c r="H144" s="26"/>
      <c r="I144" s="19"/>
      <c r="J144" s="19"/>
      <c r="K144" s="23"/>
      <c r="L144" s="19"/>
      <c r="M144" s="23"/>
      <c r="N144" s="19"/>
      <c r="O144" s="19"/>
      <c r="P144" s="23"/>
      <c r="Q144" s="19"/>
      <c r="R144" s="23"/>
      <c r="S144" s="19"/>
      <c r="T144" s="34"/>
      <c r="U144" s="33" t="str">
        <f t="shared" si="9"/>
        <v>0000</v>
      </c>
      <c r="V144" s="33" t="str">
        <f>_xlfn.CONCAT(DEC2BIN(IF(ISBLANK(I144), 0, MATCH(I144, 运算选择!$E$2:$E$9, 0) - 1), 3), DEC2BIN(IF(ISBLANK(J144), 0, MATCH(J144, 单列下拉值!$A$2:$A$3, 0) - 1), 1))</f>
        <v>0000</v>
      </c>
      <c r="W144" s="33" t="str">
        <f>_xlfn.CONCAT(DEC2BIN(IF(ISBLANK(K144), 0, MATCH(K144, A寄存器选择!$D$2:$D$5, 0) - 1), 2), DEC2BIN(IF(ISBLANK(L144), 0, MATCH(L144, B寄存器选择!$D$2:$D$5, 0) - 1), 2))</f>
        <v>0000</v>
      </c>
      <c r="X144" s="33" t="str">
        <f>_xlfn.CONCAT(DEC2BIN(IF(ISBLANK(M144), 0, MATCH(M144, 单列下拉值!$B$2:$B$3, 0) - 1)), DEC2BIN(IF(ISBLANK(N144), 0, MATCH(N144, 单列下拉值!$C$2:$C$3, 0) - 1)), DEC2BIN(IF(ISBLANK(O144), 0, MATCH(O144, ALU寄存器选择!$D$2:$D$5, 0) - 1), 2))</f>
        <v>0000</v>
      </c>
      <c r="Y144" s="33" t="str">
        <f>_xlfn.CONCAT(DEC2BIN(IF(ISBLANK(P144),0,MATCH(P144,单列下拉值!$D$2:$D$3,0)-1)), DEC2BIN(IF(ISBLANK(Q144), 0, MATCH(Q144, CP选择!$E$2:$E$9, 0) - 1), 3))</f>
        <v>0000</v>
      </c>
      <c r="Z144" s="33" t="str">
        <f>_xlfn.CONCAT(DEC2BIN(R144), DEC2BIN(IF(ISBLANK(S144), 0, MATCH(S144, 后继微地址形成!$E$2:$E$9, 0) - 1), 3))</f>
        <v>0000</v>
      </c>
    </row>
    <row r="145" spans="1:26" x14ac:dyDescent="0.25">
      <c r="A145" s="36"/>
      <c r="C145" t="str">
        <f t="shared" si="8"/>
        <v>8E</v>
      </c>
      <c r="D145" t="str">
        <f t="shared" ref="D145:D146" si="10">_xlfn.CONCAT(BIN2HEX(U145), BIN2HEX(V145), " ", BIN2HEX(W145), BIN2HEX(X145), " ", BIN2HEX(Y145), BIN2HEX(Z145))</f>
        <v>00 00 00</v>
      </c>
      <c r="U145" t="str">
        <f t="shared" si="9"/>
        <v>0000</v>
      </c>
      <c r="V145" t="str">
        <f>_xlfn.CONCAT(DEC2BIN(IF(ISBLANK(I145), 0, MATCH(I145, 运算选择!$E$2:$E$9, 0) - 1), 3), DEC2BIN(IF(ISBLANK(J145), 0, MATCH(J145, 单列下拉值!$A$2:$A$3, 0) - 1), 1))</f>
        <v>0000</v>
      </c>
      <c r="W145" t="str">
        <f>_xlfn.CONCAT(DEC2BIN(IF(ISBLANK(K145), 0, MATCH(K145, A寄存器选择!$D$2:$D$5, 0) - 1), 2), DEC2BIN(IF(ISBLANK(L145), 0, MATCH(L145, B寄存器选择!$D$2:$D$5, 0) - 1), 2))</f>
        <v>0000</v>
      </c>
      <c r="X145" t="str">
        <f>_xlfn.CONCAT(DEC2BIN(IF(ISBLANK(M145), 0, MATCH(M145, 单列下拉值!$B$2:$B$3, 0) - 1)), DEC2BIN(IF(ISBLANK(N145), 0, MATCH(N145, 单列下拉值!$C$2:$C$3, 0) - 1)), DEC2BIN(IF(ISBLANK(O145), 0, MATCH(O145, ALU寄存器选择!$D$2:$D$5, 0) - 1), 2))</f>
        <v>0000</v>
      </c>
      <c r="Y145" t="str">
        <f>_xlfn.CONCAT(DEC2BIN(IF(ISBLANK(P145),0,MATCH(P145,单列下拉值!$D$2:$D$3,0)-1)), DEC2BIN(IF(ISBLANK(Q145), 0, MATCH(Q145, CP选择!$E$2:$E$9, 0) - 1), 3))</f>
        <v>0000</v>
      </c>
      <c r="Z145" t="str">
        <f>_xlfn.CONCAT(DEC2BIN(R145), DEC2BIN(IF(ISBLANK(S145), 0, MATCH(S145, 后继微地址形成!$E$2:$E$9, 0) - 1), 3))</f>
        <v>0000</v>
      </c>
    </row>
    <row r="146" spans="1:26" s="33" customFormat="1" x14ac:dyDescent="0.25">
      <c r="A146" s="36"/>
      <c r="C146" s="33" t="str">
        <f t="shared" si="8"/>
        <v>8F</v>
      </c>
      <c r="D146" s="33" t="str">
        <f t="shared" si="10"/>
        <v>00 00 00</v>
      </c>
      <c r="E146" s="23"/>
      <c r="F146" s="19"/>
      <c r="G146" s="19"/>
      <c r="H146" s="26"/>
      <c r="I146" s="19"/>
      <c r="J146" s="19"/>
      <c r="K146" s="23"/>
      <c r="L146" s="19"/>
      <c r="M146" s="23"/>
      <c r="N146" s="19"/>
      <c r="O146" s="19"/>
      <c r="P146" s="23"/>
      <c r="Q146" s="19"/>
      <c r="R146" s="23"/>
      <c r="S146" s="19"/>
      <c r="T146" s="34"/>
      <c r="U146" s="33" t="str">
        <f t="shared" si="9"/>
        <v>0000</v>
      </c>
      <c r="V146" s="33" t="str">
        <f>_xlfn.CONCAT(DEC2BIN(IF(ISBLANK(I146), 0, MATCH(I146, 运算选择!$E$2:$E$9, 0) - 1), 3), DEC2BIN(IF(ISBLANK(J146), 0, MATCH(J146, 单列下拉值!$A$2:$A$3, 0) - 1), 1))</f>
        <v>0000</v>
      </c>
      <c r="W146" s="33" t="str">
        <f>_xlfn.CONCAT(DEC2BIN(IF(ISBLANK(K146), 0, MATCH(K146, A寄存器选择!$D$2:$D$5, 0) - 1), 2), DEC2BIN(IF(ISBLANK(L146), 0, MATCH(L146, B寄存器选择!$D$2:$D$5, 0) - 1), 2))</f>
        <v>0000</v>
      </c>
      <c r="X146" s="33" t="str">
        <f>_xlfn.CONCAT(DEC2BIN(IF(ISBLANK(M146), 0, MATCH(M146, 单列下拉值!$B$2:$B$3, 0) - 1)), DEC2BIN(IF(ISBLANK(N146), 0, MATCH(N146, 单列下拉值!$C$2:$C$3, 0) - 1)), DEC2BIN(IF(ISBLANK(O146), 0, MATCH(O146, ALU寄存器选择!$D$2:$D$5, 0) - 1), 2))</f>
        <v>0000</v>
      </c>
      <c r="Y146" s="33" t="str">
        <f>_xlfn.CONCAT(DEC2BIN(IF(ISBLANK(P146),0,MATCH(P146,单列下拉值!$D$2:$D$3,0)-1)), DEC2BIN(IF(ISBLANK(Q146), 0, MATCH(Q146, CP选择!$E$2:$E$9, 0) - 1), 3))</f>
        <v>0000</v>
      </c>
      <c r="Z146" s="33" t="str">
        <f>_xlfn.CONCAT(DEC2BIN(R146), DEC2BIN(IF(ISBLANK(S146), 0, MATCH(S146, 后继微地址形成!$E$2:$E$9, 0) - 1), 3))</f>
        <v>0000</v>
      </c>
    </row>
  </sheetData>
  <mergeCells count="12">
    <mergeCell ref="U1:Z1"/>
    <mergeCell ref="A3:A18"/>
    <mergeCell ref="A19:A34"/>
    <mergeCell ref="A35:A50"/>
    <mergeCell ref="A131:A146"/>
    <mergeCell ref="E1:H1"/>
    <mergeCell ref="A51:A66"/>
    <mergeCell ref="A67:A82"/>
    <mergeCell ref="A83:A98"/>
    <mergeCell ref="A99:A114"/>
    <mergeCell ref="A115:A130"/>
    <mergeCell ref="C1:D1"/>
  </mergeCells>
  <phoneticPr fontId="1" type="noConversion"/>
  <hyperlinks>
    <hyperlink ref="S1" location="后继微地址形成!A1" display="后继微地址形成" xr:uid="{4339D5BB-5722-4CAB-904E-B5517003865E}"/>
    <hyperlink ref="Q1" location="总线选择!A1" display="总线选择" xr:uid="{2716DD45-DACF-4467-AD59-6E969BFBE960}"/>
    <hyperlink ref="K1" location="A寄存器选择!A1" display="A寄存器选择" xr:uid="{67D5B4A7-7610-42E7-A063-3C7C5E562704}"/>
    <hyperlink ref="L1" location="B寄存器选择!A1" display="B寄存器选择" xr:uid="{4A895906-EE8F-4655-B4FF-E8BD1E0BE2DF}"/>
    <hyperlink ref="I1" location="运算选择!A1" display="运算选择" xr:uid="{3DB67C33-88A2-4201-BA27-7780DA89328D}"/>
    <hyperlink ref="O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K3:K1048576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L3:L1048576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Q3:Q1048576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S3:S1048576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J3:J1048576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M3:M1048576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N3:N1048576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P3:P1048576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O3:O1048576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I3:I1048576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D3"/>
  <sheetViews>
    <sheetView workbookViewId="0">
      <selection activeCell="E4" sqref="E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4" x14ac:dyDescent="0.25">
      <c r="A1" s="10" t="s">
        <v>60</v>
      </c>
      <c r="B1" s="2" t="s">
        <v>26</v>
      </c>
      <c r="C1" s="2" t="s">
        <v>25</v>
      </c>
      <c r="D1" s="2" t="s">
        <v>34</v>
      </c>
    </row>
    <row r="2" spans="1:4" x14ac:dyDescent="0.25">
      <c r="A2" t="s">
        <v>120</v>
      </c>
      <c r="B2" t="s">
        <v>68</v>
      </c>
      <c r="C2" t="s">
        <v>70</v>
      </c>
      <c r="D2" t="s">
        <v>164</v>
      </c>
    </row>
    <row r="3" spans="1:4" x14ac:dyDescent="0.25">
      <c r="A3" t="s">
        <v>122</v>
      </c>
      <c r="B3" t="s">
        <v>69</v>
      </c>
      <c r="C3" t="s">
        <v>67</v>
      </c>
      <c r="D3" t="s">
        <v>71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/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E12"/>
  <sheetViews>
    <sheetView workbookViewId="0">
      <selection activeCell="E7" sqref="E7"/>
    </sheetView>
  </sheetViews>
  <sheetFormatPr defaultRowHeight="13.8" x14ac:dyDescent="0.25"/>
  <cols>
    <col min="5" max="5" width="39.44140625" customWidth="1"/>
  </cols>
  <sheetData>
    <row r="1" spans="1:5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37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139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123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38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124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t="s">
        <v>39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t="s">
        <v>125</v>
      </c>
    </row>
    <row r="12" spans="1:5" x14ac:dyDescent="0.25">
      <c r="A12" s="3" t="s">
        <v>33</v>
      </c>
      <c r="B12" s="3"/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topLeftCell="B1" workbookViewId="0">
      <selection activeCell="E6" sqref="E6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156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A12" sqref="A12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microprogram</vt:lpstr>
      <vt:lpstr>单列下拉值</vt:lpstr>
      <vt:lpstr>ALU寄存器选择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2022-04-10T13:45:05Z</dcterms:modified>
</cp:coreProperties>
</file>